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Hubení plevelů v obv..." sheetId="2" r:id="rId2"/>
    <sheet name="02 - Hubení plevelů v obv..." sheetId="3" r:id="rId3"/>
    <sheet name="Pokyny pro vyplnění" sheetId="4" r:id="rId4"/>
  </sheets>
  <definedNames>
    <definedName name="_xlnm.Print_Area" localSheetId="0">'Rekapitulace zakázky'!$D$4:$AO$36,'Rekapitulace zakázky'!$C$42:$AQ$57</definedName>
    <definedName name="_xlnm.Print_Titles" localSheetId="0">'Rekapitulace zakázky'!$52:$52</definedName>
    <definedName name="_xlnm._FilterDatabase" localSheetId="1" hidden="1">'01 - Hubení plevelů v obv...'!$C$78:$K$120</definedName>
    <definedName name="_xlnm.Print_Area" localSheetId="1">'01 - Hubení plevelů v obv...'!$C$4:$J$39,'01 - Hubení plevelů v obv...'!$C$45:$J$60,'01 - Hubení plevelů v obv...'!$C$66:$K$120</definedName>
    <definedName name="_xlnm.Print_Titles" localSheetId="1">'01 - Hubení plevelů v obv...'!$78:$78</definedName>
    <definedName name="_xlnm._FilterDatabase" localSheetId="2" hidden="1">'02 - Hubení plevelů v obv...'!$C$80:$K$105</definedName>
    <definedName name="_xlnm.Print_Area" localSheetId="2">'02 - Hubení plevelů v obv...'!$C$4:$J$39,'02 - Hubení plevelů v obv...'!$C$45:$J$62,'02 - Hubení plevelů v obv...'!$C$68:$K$105</definedName>
    <definedName name="_xlnm.Print_Titles" localSheetId="2">'02 - Hubení plevelů v obv...'!$80:$80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02"/>
  <c r="BH102"/>
  <c r="BG102"/>
  <c r="BF102"/>
  <c r="T102"/>
  <c r="R102"/>
  <c r="P102"/>
  <c r="BI97"/>
  <c r="BH97"/>
  <c r="BG97"/>
  <c r="BF97"/>
  <c r="T97"/>
  <c r="R97"/>
  <c r="P97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2" r="J37"/>
  <c r="J36"/>
  <c i="1" r="AY55"/>
  <c i="2" r="J35"/>
  <c i="1" r="AX55"/>
  <c i="2"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06"/>
  <c r="BH106"/>
  <c r="BG106"/>
  <c r="BF106"/>
  <c r="T106"/>
  <c r="R106"/>
  <c r="P106"/>
  <c r="BI104"/>
  <c r="BH104"/>
  <c r="BG104"/>
  <c r="BF104"/>
  <c r="T104"/>
  <c r="R104"/>
  <c r="P104"/>
  <c r="BI93"/>
  <c r="BH93"/>
  <c r="BG93"/>
  <c r="BF93"/>
  <c r="T93"/>
  <c r="R93"/>
  <c r="P93"/>
  <c r="BI82"/>
  <c r="BH82"/>
  <c r="BG82"/>
  <c r="BF82"/>
  <c r="T82"/>
  <c r="R82"/>
  <c r="P82"/>
  <c r="BI80"/>
  <c r="BH80"/>
  <c r="BG80"/>
  <c r="BF80"/>
  <c r="T80"/>
  <c r="R80"/>
  <c r="P80"/>
  <c r="J76"/>
  <c r="F75"/>
  <c r="F73"/>
  <c r="E71"/>
  <c r="J55"/>
  <c r="F54"/>
  <c r="F52"/>
  <c r="E50"/>
  <c r="J21"/>
  <c r="E21"/>
  <c r="J75"/>
  <c r="J20"/>
  <c r="J18"/>
  <c r="E18"/>
  <c r="F76"/>
  <c r="J17"/>
  <c r="J12"/>
  <c r="J52"/>
  <c r="E7"/>
  <c r="E69"/>
  <c i="1" r="L50"/>
  <c r="AM50"/>
  <c r="AM49"/>
  <c r="L49"/>
  <c r="AM47"/>
  <c r="L47"/>
  <c r="L45"/>
  <c r="L44"/>
  <c i="2" r="J80"/>
  <c i="1" r="AS54"/>
  <c i="3" r="F36"/>
  <c i="1" r="BC56"/>
  <c i="2" r="J106"/>
  <c i="3" r="J93"/>
  <c i="2" r="J104"/>
  <c i="3" r="BK87"/>
  <c i="2" r="BK93"/>
  <c i="3" r="J87"/>
  <c r="BK84"/>
  <c i="2" r="BK113"/>
  <c r="BK104"/>
  <c i="3" r="BK93"/>
  <c r="BK102"/>
  <c i="2" r="J93"/>
  <c r="J117"/>
  <c i="3" r="J97"/>
  <c i="2" r="BK115"/>
  <c r="BK80"/>
  <c i="3" r="J90"/>
  <c i="2" r="BK82"/>
  <c i="3" r="J84"/>
  <c i="2" r="J113"/>
  <c r="F34"/>
  <c r="J82"/>
  <c i="3" r="BK97"/>
  <c i="2" r="J115"/>
  <c i="3" r="J102"/>
  <c i="2" r="BK106"/>
  <c i="3" r="BK90"/>
  <c i="2" r="BK117"/>
  <c l="1" r="T79"/>
  <c r="P79"/>
  <c i="1" r="AU55"/>
  <c i="2" r="R79"/>
  <c i="3" r="P83"/>
  <c r="P82"/>
  <c r="P81"/>
  <c i="1" r="AU56"/>
  <c i="3" r="R83"/>
  <c r="R82"/>
  <c r="R81"/>
  <c i="2" r="BK79"/>
  <c r="J79"/>
  <c r="J59"/>
  <c i="3" r="BK83"/>
  <c r="J83"/>
  <c r="J61"/>
  <c r="T83"/>
  <c r="T82"/>
  <c r="T81"/>
  <c r="E48"/>
  <c r="J52"/>
  <c r="BE84"/>
  <c r="F55"/>
  <c r="BE90"/>
  <c r="BE93"/>
  <c r="BE97"/>
  <c r="BE102"/>
  <c r="BE87"/>
  <c i="2" r="BE117"/>
  <c r="J73"/>
  <c r="J54"/>
  <c r="BE80"/>
  <c r="E48"/>
  <c r="F55"/>
  <c r="BE82"/>
  <c r="BE93"/>
  <c r="BE104"/>
  <c r="BE106"/>
  <c r="BE113"/>
  <c r="BE115"/>
  <c i="1" r="BA55"/>
  <c i="3" r="F35"/>
  <c i="1" r="BB56"/>
  <c i="3" r="J34"/>
  <c i="1" r="AW56"/>
  <c i="3" r="F34"/>
  <c i="1" r="BA56"/>
  <c r="BA54"/>
  <c r="W30"/>
  <c i="2" r="F37"/>
  <c i="1" r="BD55"/>
  <c i="2" r="F35"/>
  <c i="1" r="BB55"/>
  <c i="2" r="F36"/>
  <c i="1" r="BC55"/>
  <c r="BC54"/>
  <c r="W32"/>
  <c i="2" r="J34"/>
  <c i="1" r="AW55"/>
  <c i="2" r="J30"/>
  <c i="3" r="F37"/>
  <c i="1" r="BD56"/>
  <c i="3" l="1" r="BK82"/>
  <c r="J82"/>
  <c r="J60"/>
  <c i="1" r="AG55"/>
  <c r="AU54"/>
  <c i="2" r="J33"/>
  <c i="1" r="AV55"/>
  <c r="AT55"/>
  <c r="AN55"/>
  <c r="AW54"/>
  <c r="AK30"/>
  <c r="AY54"/>
  <c i="2" r="F33"/>
  <c i="1" r="AZ55"/>
  <c r="BB54"/>
  <c r="W31"/>
  <c i="3" r="F33"/>
  <c i="1" r="AZ56"/>
  <c i="3" r="J33"/>
  <c i="1" r="AV56"/>
  <c r="AT56"/>
  <c r="BD54"/>
  <c r="W33"/>
  <c i="3" l="1" r="BK81"/>
  <c r="J81"/>
  <c r="J59"/>
  <c i="2" r="J39"/>
  <c i="1" r="AZ54"/>
  <c r="AV54"/>
  <c r="AK29"/>
  <c r="AX54"/>
  <c i="3" l="1" r="J30"/>
  <c i="1" r="AG56"/>
  <c r="AG54"/>
  <c r="AK26"/>
  <c r="AT54"/>
  <c r="AN54"/>
  <c r="W29"/>
  <c i="3" l="1" r="J39"/>
  <c i="1" r="AN5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<sst xmlns="http://schemas.openxmlformats.org/spreadsheetml/2006/main">
  <si>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</si>
  <si>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</si>
  <si>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</si>
  <si>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</si>
  <si>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</si>
  <si>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{2e905c6d-cd95-42cb-b22d-9a50269547b9}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</si>
  <si>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</si>
  <si>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</si>
  <si>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</si>
  <si>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</si>
  <si>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</si>
  <si>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</si>
  <si>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</si>
  <si>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</si>
  <si>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650230014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</si>
  <si>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</si>
  <si>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</si>
  <si>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Mechanické a chemické hubení nežádoucí vegetace u ST OŘ UNL 2024</t>
  </si>
  <si>
    <t>KSO:</t>
  </si>
  <si>
    <t/>
  </si>
  <si>
    <t>CC-CZ:</t>
  </si>
  <si>
    <t>Místo:</t>
  </si>
  <si>
    <t>Obvod OŘ UNL</t>
  </si>
  <si>
    <t>Datum:</t>
  </si>
  <si>
    <t>8. 1. 2024</t>
  </si>
  <si>
    <t>Zadavatel:</t>
  </si>
  <si>
    <t>IČ:</t>
  </si>
  <si>
    <t>OŘ Ústí nad Labem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</si>
  <si>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</si>
  <si>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</si>
  <si>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</si>
  <si>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</si>
  <si>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</si>
  <si>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</si>
  <si>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</si>
  <si>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Tomáš Šrédl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</si>
  <si>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</si>
  <si>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</si>
  <si>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</si>
  <si>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</si>
  <si>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</si>
  <si>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</si>
  <si>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</si>
  <si>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</si>
  <si>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</si>
  <si>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</si>
  <si>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</si>
  <si>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</si>
  <si>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</si>
  <si>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</si>
  <si>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</si>
  <si>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</si>
  <si>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</si>
  <si>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</si>
  <si>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</si>
  <si>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</si>
  <si>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</si>
  <si>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</si>
  <si>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</si>
  <si>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</si>
  <si>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</si>
  <si>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</si>
  <si>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</si>
  <si>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</si>
  <si>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</si>
  <si>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</si>
  <si>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</si>
  <si>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</si>
  <si>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</si>
  <si>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</si>
  <si>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</si>
  <si>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</si>
  <si>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</si>
  <si>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</si>
  <si>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</si>
  <si>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</si>
  <si>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</si>
  <si>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</si>
  <si>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Hubení plevelů v obvodu ST Ústí nad Labem</t>
  </si>
  <si>
    <t>STA</t>
  </si>
  <si>
    <t>1</t>
  </si>
  <si>
    <t>{03d630a0-ed9c-40a6-803d-2b583e043bdf}</t>
  </si>
  <si>
    <t>2</t>
  </si>
  <si>
    <t>02</t>
  </si>
  <si>
    <t>Hubení plevelů v obvodu ST Most</t>
  </si>
  <si>
    <t>{99b96c45-2bf5-497c-a296-6e12b39bc80f}</t>
  </si>
  <si>
    <t>KRYCÍ LIST SOUPISU PRACÍ</t>
  </si>
  <si>
    <t>Objekt:</t>
  </si>
  <si>
    <t>01 - Hubení plevelů v obvodu ST Ústí nad Labem</t>
  </si>
  <si>
    <t>ST Ústí nad Labem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</si>
  <si>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</si>
  <si>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</si>
  <si>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</si>
  <si>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</si>
  <si>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</si>
  <si>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</si>
  <si>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</si>
  <si>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</si>
  <si>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</si>
  <si>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</si>
  <si>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</si>
  <si>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</si>
  <si>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</si>
  <si>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</si>
  <si>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</si>
  <si>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</si>
  <si>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</si>
  <si>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</si>
  <si>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5904055010</t>
  </si>
  <si>
    <t>Hubení travního porostu postřikovačem místně ručně tráva, plevel Poznámka: 1. V cenách jsou započteny náklady na postřik travního porostu nebo náletové dřevité vegetace, potřebné manipulace a aplikací herbicidu. 2. V cenách nejsou obsaženy náklady na vodu a dodávku herbicidu.</t>
  </si>
  <si>
    <t>m2</t>
  </si>
  <si>
    <t>Sborník UOŽI 01 2024</t>
  </si>
  <si>
    <t>4</t>
  </si>
  <si>
    <t>ROZPOCET</t>
  </si>
  <si>
    <t>-1481058668</t>
  </si>
  <si>
    <t>VV</t>
  </si>
  <si>
    <t>"TO Litoměřice" 4400*2</t>
  </si>
  <si>
    <t>5904055310</t>
  </si>
  <si>
    <t>Hubení travního porostu postřikovačem strojně s použitím selektivního postřiku v profilu koleje šíře záběru 5 m Poznámka: 1. V cenách jsou započteny náklady na postřik travního porostu nebo náletové dřevité vegetace, potřebné manipulace a aplikací herbicidu. 2. V cenách nejsou obsaženy náklady na vodu a dodávku herbicidu.</t>
  </si>
  <si>
    <t>km</t>
  </si>
  <si>
    <t>-1015938311</t>
  </si>
  <si>
    <t>"TO Roudnice n.L."31,792+31,792</t>
  </si>
  <si>
    <t>"TO Lovosice" 52,476+52,476</t>
  </si>
  <si>
    <t>"TO Litoměřice" 32,570+32,570</t>
  </si>
  <si>
    <t>"TO Ústí n.L. západ" 76,544+76,544</t>
  </si>
  <si>
    <t>"TO Ústí n.L. hl.n." 14,886+14,886</t>
  </si>
  <si>
    <t>"TO Děčín hl.n." 60,070+60,070</t>
  </si>
  <si>
    <t>"TO Děčín východ" 46,883+46,883</t>
  </si>
  <si>
    <t>"TO Česká Kamenice" 20,256+20,256</t>
  </si>
  <si>
    <t>"TO Rumburk" 12,408+12,408</t>
  </si>
  <si>
    <t>Součet</t>
  </si>
  <si>
    <t>3</t>
  </si>
  <si>
    <t>5904055320</t>
  </si>
  <si>
    <t>Hubení travního porostu postřikovačem strojně s použitím selektivního postřiku v profilu koleje šíře záběru 6 m Poznámka: 1. V cenách jsou započteny náklady na postřik travního porostu nebo náletové dřevité vegetace, potřebné manipulace a aplikací herbicidu. 2. V cenách nejsou obsaženy náklady na vodu a dodávku herbicidu.</t>
  </si>
  <si>
    <t>1638502439</t>
  </si>
  <si>
    <t>"TO Roudnice n.L."105,195+105,195</t>
  </si>
  <si>
    <t>"TO Lovosice" 74,844+74,844</t>
  </si>
  <si>
    <t>"TO Litoměřice" 69,938+69,938</t>
  </si>
  <si>
    <t>"TO Ústí n.L. západ" 14,302+14,302</t>
  </si>
  <si>
    <t>"TO Ústí n.L. hl.n." 45,928+45,928</t>
  </si>
  <si>
    <t>"TO Děčín hl.n." 60,948+60,948</t>
  </si>
  <si>
    <t>"TO Děčín východ" 61,360+61,360</t>
  </si>
  <si>
    <t>"TO Česká Kamenice" 67,217+67,217</t>
  </si>
  <si>
    <t>"TO Rumburk" 57,021+57,021</t>
  </si>
  <si>
    <t>5904055210</t>
  </si>
  <si>
    <t>Hubení travního porostu postřikovačem strojně mimo profil koleje jednostranně šíře záběru do 2 m Poznámka: 1. V cenách jsou započteny náklady na postřik travního porostu nebo náletové dřevité vegetace, potřebné manipulace a aplikací herbicidu. 2. V cenách nejsou obsaženy náklady na vodu a dodávku herbicidu.</t>
  </si>
  <si>
    <t>259728309</t>
  </si>
  <si>
    <t>"drátovodné trasy 1.a2.kolo"0,200*2</t>
  </si>
  <si>
    <t>5</t>
  </si>
  <si>
    <t>5904060030</t>
  </si>
  <si>
    <t>Hubení náletové a pařezové vegetace strojním postřikovačem mimo profil KL jednostranně šíře záběru do 6 m Poznámka: 1. V cenách jsou započteny náklady na postřik náletové dřevité vegetace nebo pařezové výmladnosti aplikací herbicidu. 2. V cenách nejsou obsaženy náklady na vodu a dodávku herbicidu.</t>
  </si>
  <si>
    <t>1704347365</t>
  </si>
  <si>
    <t>"TO Roudnice n.L."4,5</t>
  </si>
  <si>
    <t>"TO Lovosice" 7,2</t>
  </si>
  <si>
    <t>"TO Litoměřice" 37,28</t>
  </si>
  <si>
    <t>"TO Ústí n.L. hl.n." 1,6</t>
  </si>
  <si>
    <t>"TO Děčín východ" 2,45</t>
  </si>
  <si>
    <t>6</t>
  </si>
  <si>
    <t>M</t>
  </si>
  <si>
    <t>5954101035</t>
  </si>
  <si>
    <t>Herbicidy Roundup Klasik Pro</t>
  </si>
  <si>
    <t>litr</t>
  </si>
  <si>
    <t>8</t>
  </si>
  <si>
    <t>1073146675</t>
  </si>
  <si>
    <t>"travní porost 1. a 2.kolo + náletová vegetace"(1964,3*2)+138</t>
  </si>
  <si>
    <t>7</t>
  </si>
  <si>
    <t>5954101010</t>
  </si>
  <si>
    <t>Herbicidy Dicopur M 750</t>
  </si>
  <si>
    <t>645347578</t>
  </si>
  <si>
    <t>473,5*2</t>
  </si>
  <si>
    <t>08211R</t>
  </si>
  <si>
    <t>voda na postřik</t>
  </si>
  <si>
    <t>m3</t>
  </si>
  <si>
    <t>-1597357611</t>
  </si>
  <si>
    <t>"tráva + náletové křoviny"147,33+9,54</t>
  </si>
  <si>
    <t>"Množství bude sníženo o vodu dodanou bezplatně organizační složkou SŽ"</t>
  </si>
  <si>
    <t>02 - Hubení plevelů v obvodu ST Most</t>
  </si>
  <si>
    <t xml:space="preserve"> ST Most</t>
  </si>
  <si>
    <t xml:space="preserve"> Řehák</t>
  </si>
  <si>
    <t>HSV - Práce a dodávky HSV</t>
  </si>
  <si>
    <t xml:space="preserve">    5 - Komunikace pozemní</t>
  </si>
  <si>
    <t>HSV</t>
  </si>
  <si>
    <t>Práce a dodávky HSV</t>
  </si>
  <si>
    <t>Komunikace pozemní</t>
  </si>
  <si>
    <t>5904055110</t>
  </si>
  <si>
    <t>Hubení travního porostu postřikovačem strojně v profilu koleje šíře záběru 5 m Poznámka: 1. V cenách jsou započteny náklady na postřik travního porostu nebo náletové dřevité vegetace, potřebné manipulace a aplikací herbicidu. 2. V cenách nejsou obsaženy náklady na vodu a dodávku herbicidu.</t>
  </si>
  <si>
    <t>-1523119383</t>
  </si>
  <si>
    <t>"1. a 2. kolo = "528,486*2</t>
  </si>
  <si>
    <t>5904055120</t>
  </si>
  <si>
    <t>Hubení travního porostu postřikovačem strojně v profilu koleje šíře záběru 6 m Poznámka: 1. V cenách jsou započteny náklady na postřik travního porostu nebo náletové dřevité vegetace, potřebné manipulace a aplikací herbicidu. 2. V cenách nejsou obsaženy náklady na vodu a dodávku herbicidu.</t>
  </si>
  <si>
    <t>-2068627554</t>
  </si>
  <si>
    <t xml:space="preserve">"1. a 2. kolo  = "345,126*2</t>
  </si>
  <si>
    <t>5904060005</t>
  </si>
  <si>
    <t>Hubení náletové a pařezové vegetace ručně postřikovačem mimo profil KL místně Poznámka: 1. V cenách jsou započteny náklady na postřik náletové dřevité vegetace nebo pařezové výmladnosti aplikací herbicidu. 2. V cenách nejsou obsaženy náklady na vodu a dodávku herbicidu.</t>
  </si>
  <si>
    <t>-575450478</t>
  </si>
  <si>
    <t>"1. a 2. kolo "37450*2</t>
  </si>
  <si>
    <t>-730593410</t>
  </si>
  <si>
    <t xml:space="preserve">"Uvažováno s množstvím 4,0 l /ha  v každém ze 2 kol dle registrace na eagri.cz )" </t>
  </si>
  <si>
    <t xml:space="preserve">"Koleje a plochy  ( výpočet v souboru  13.2_Předpokládaný rozsah chemického hubení - OBLAST Č. 2 (ST Most) 2024.xlsx )           "3770,5488+14,98</t>
  </si>
  <si>
    <t>603450938</t>
  </si>
  <si>
    <t>"Na plochách použití Dicopuru nepožadujeme"</t>
  </si>
  <si>
    <t xml:space="preserve">"Uvažováno s množstvím   1,8 l /ha  v každém ze 2 kol dle registrace na eagri.cz )"</t>
  </si>
  <si>
    <t xml:space="preserve">"Koleje   ( výpočet v souboru  13.2_Předpokládaný rozsah chemického hubení - OBLAST Č. 2 (ST Most) 2022.xlsx )           "1696,7469+0</t>
  </si>
  <si>
    <t>9</t>
  </si>
  <si>
    <t>08211321</t>
  </si>
  <si>
    <t>voda pitná pro ostatní odběratele</t>
  </si>
  <si>
    <t>-1599978793</t>
  </si>
  <si>
    <t xml:space="preserve">"Uvažováno s průměrným množstvím vody 300 l /ha  za oba postřiky    "282,7912+1,1235</t>
  </si>
  <si>
    <t>"Množství bude sníženo o vodu dodanou bezplatně oraganizační složkou Správy Železnic"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</si>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</sst>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  <xf numFmtId="0" fontId="7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1" xfId="0" applyFont="1" applyBorder="1" applyAlignment="1" applyProtection="1">
      <alignment horizontal="left" vertical="center"/>
    </xf>
    <xf numFmtId="0" fontId="9" fillId="0" borderId="21" xfId="0" applyFont="1" applyBorder="1" applyAlignment="1" applyProtection="1">
      <alignment vertical="center"/>
    </xf>
    <xf numFmtId="4" fontId="9" fillId="0" borderId="21" xfId="0" applyNumberFormat="1" applyFont="1" applyBorder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1" xfId="0" applyFont="1" applyBorder="1" applyAlignment="1" applyProtection="1">
      <alignment horizontal="left" vertical="center"/>
    </xf>
    <xf numFmtId="0" fontId="10" fillId="0" borderId="21" xfId="0" applyFont="1" applyBorder="1" applyAlignment="1" applyProtection="1">
      <alignment vertical="center"/>
    </xf>
    <xf numFmtId="4" fontId="10" fillId="0" borderId="21" xfId="0" applyNumberFormat="1" applyFont="1" applyBorder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1" fillId="0" borderId="4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11" fillId="0" borderId="0" xfId="0" applyFont="1" applyAlignment="1" applyProtection="1">
      <protection locked="0"/>
    </xf>
    <xf numFmtId="4" fontId="9" fillId="0" borderId="0" xfId="0" applyNumberFormat="1" applyFont="1" applyAlignment="1" applyProtection="1"/>
    <xf numFmtId="0" fontId="11" fillId="0" borderId="4" xfId="0" applyFont="1" applyBorder="1" applyAlignment="1"/>
    <xf numFmtId="0" fontId="11" fillId="0" borderId="15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6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650230014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Mechanické a chemické hubení nežádoucí vegetace u ST OŘ UNL 2024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Obvod OŘ UNL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8. 1. 2024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OŘ Ústí nad Labem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Tomáš Šrédl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24.7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Hubení plevelů v obv...'!J30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'01 - Hubení plevelů v obv...'!P79</f>
        <v>0</v>
      </c>
      <c r="AV55" s="122">
        <f>'01 - Hubení plevelů v obv...'!J33</f>
        <v>0</v>
      </c>
      <c r="AW55" s="122">
        <f>'01 - Hubení plevelů v obv...'!J34</f>
        <v>0</v>
      </c>
      <c r="AX55" s="122">
        <f>'01 - Hubení plevelů v obv...'!J35</f>
        <v>0</v>
      </c>
      <c r="AY55" s="122">
        <f>'01 - Hubení plevelů v obv...'!J36</f>
        <v>0</v>
      </c>
      <c r="AZ55" s="122">
        <f>'01 - Hubení plevelů v obv...'!F33</f>
        <v>0</v>
      </c>
      <c r="BA55" s="122">
        <f>'01 - Hubení plevelů v obv...'!F34</f>
        <v>0</v>
      </c>
      <c r="BB55" s="122">
        <f>'01 - Hubení plevelů v obv...'!F35</f>
        <v>0</v>
      </c>
      <c r="BC55" s="122">
        <f>'01 - Hubení plevelů v obv...'!F36</f>
        <v>0</v>
      </c>
      <c r="BD55" s="124">
        <f>'01 - Hubení plevelů v obv...'!F37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Hubení plevelů v obv...'!J30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6">
        <v>0</v>
      </c>
      <c r="AT56" s="127">
        <f>ROUND(SUM(AV56:AW56),2)</f>
        <v>0</v>
      </c>
      <c r="AU56" s="128">
        <f>'02 - Hubení plevelů v obv...'!P81</f>
        <v>0</v>
      </c>
      <c r="AV56" s="127">
        <f>'02 - Hubení plevelů v obv...'!J33</f>
        <v>0</v>
      </c>
      <c r="AW56" s="127">
        <f>'02 - Hubení plevelů v obv...'!J34</f>
        <v>0</v>
      </c>
      <c r="AX56" s="127">
        <f>'02 - Hubení plevelů v obv...'!J35</f>
        <v>0</v>
      </c>
      <c r="AY56" s="127">
        <f>'02 - Hubení plevelů v obv...'!J36</f>
        <v>0</v>
      </c>
      <c r="AZ56" s="127">
        <f>'02 - Hubení plevelů v obv...'!F33</f>
        <v>0</v>
      </c>
      <c r="BA56" s="127">
        <f>'02 - Hubení plevelů v obv...'!F34</f>
        <v>0</v>
      </c>
      <c r="BB56" s="127">
        <f>'02 - Hubení plevelů v obv...'!F35</f>
        <v>0</v>
      </c>
      <c r="BC56" s="127">
        <f>'02 - Hubení plevelů v obv...'!F36</f>
        <v>0</v>
      </c>
      <c r="BD56" s="129">
        <f>'02 - Hubení plevelů v obv...'!F37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egfxOBbezAjsBuRQvZV/n9uJDF8nhSyrzDfQNtZkCBxA4iM4bIAsmrXAvWmTIQQZ7IwhKZM8L1FIDWY9Xt07YA==" hashValue="0ef7iGPCzzjXypHTXvcZ9QppVAn/eJVMxdnWFN5apSdh/+gDBLIy8wZUrk0++aSs3fuEuE7nrPGwM+T6TP3jN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Hubení plevelů v obv...'!C2" display="/"/>
    <hyperlink ref="A56" location="'02 - Hubení plevelů v ob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zakázky'!K6</f>
        <v>Mechanické a chemické hubení nežádoucí vegetace u ST OŘ UNL 2024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89</v>
      </c>
      <c r="G12" s="40"/>
      <c r="H12" s="40"/>
      <c r="I12" s="134" t="s">
        <v>23</v>
      </c>
      <c r="J12" s="139" t="str">
        <f>'Rekapitulace zakázky'!AN8</f>
        <v>8. 1. 2024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28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zakázky'!AN16="","",'Rekapitulace zakázky'!AN16)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zakázky'!E17="","",'Rekapitulace zakázky'!E17)</f>
        <v xml:space="preserve"> </v>
      </c>
      <c r="F21" s="40"/>
      <c r="G21" s="40"/>
      <c r="H21" s="40"/>
      <c r="I21" s="134" t="s">
        <v>28</v>
      </c>
      <c r="J21" s="138" t="str">
        <f>IF('Rekapitulace zakázky'!AN17="","",'Rekapitulace zakázky'!AN17)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ROUND(J79,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ROUND((SUM(BE79:BE120)),  2)</f>
        <v>0</v>
      </c>
      <c r="G33" s="40"/>
      <c r="H33" s="40"/>
      <c r="I33" s="150">
        <v>0.20999999999999999</v>
      </c>
      <c r="J33" s="149">
        <f>ROUND(((SUM(BE79:BE120))*I33),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ROUND((SUM(BF79:BF120)),  2)</f>
        <v>0</v>
      </c>
      <c r="G34" s="40"/>
      <c r="H34" s="40"/>
      <c r="I34" s="150">
        <v>0.12</v>
      </c>
      <c r="J34" s="149">
        <f>ROUND(((SUM(BF79:BF120))*I34),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ROUND((SUM(BG79:BG120)),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ROUND((SUM(BH79:BH120)),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ROUND((SUM(BI79:BI120)),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Mechanické a chemické hubení nežádoucí vegetace u ST OŘ UNL 2024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Hubení plevelů v obvodu ST Ústí nad Labem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ST Ústí nad Labem</v>
      </c>
      <c r="G52" s="42"/>
      <c r="H52" s="42"/>
      <c r="I52" s="34" t="s">
        <v>23</v>
      </c>
      <c r="J52" s="74" t="str">
        <f>IF(J12="","",J12)</f>
        <v>8. 1. 2024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OŘ Ústí nad Labem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Tomáš Šrédl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J79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2" customFormat="1" ht="21.84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3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5" s="2" customFormat="1" ht="6.96" customHeight="1">
      <c r="A65" s="40"/>
      <c r="B65" s="63"/>
      <c r="C65" s="64"/>
      <c r="D65" s="64"/>
      <c r="E65" s="64"/>
      <c r="F65" s="64"/>
      <c r="G65" s="64"/>
      <c r="H65" s="64"/>
      <c r="I65" s="64"/>
      <c r="J65" s="64"/>
      <c r="K65" s="64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24.96" customHeight="1">
      <c r="A66" s="40"/>
      <c r="B66" s="41"/>
      <c r="C66" s="25" t="s">
        <v>94</v>
      </c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12" customHeight="1">
      <c r="A68" s="40"/>
      <c r="B68" s="41"/>
      <c r="C68" s="34" t="s">
        <v>16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6.25" customHeight="1">
      <c r="A69" s="40"/>
      <c r="B69" s="41"/>
      <c r="C69" s="42"/>
      <c r="D69" s="42"/>
      <c r="E69" s="162" t="str">
        <f>E7</f>
        <v>Mechanické a chemické hubení nežádoucí vegetace u ST OŘ UNL 2024</v>
      </c>
      <c r="F69" s="34"/>
      <c r="G69" s="34"/>
      <c r="H69" s="34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87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71" t="str">
        <f>E9</f>
        <v>01 - Hubení plevelů v obvodu ST Ústí nad Labem</v>
      </c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21</v>
      </c>
      <c r="D73" s="42"/>
      <c r="E73" s="42"/>
      <c r="F73" s="29" t="str">
        <f>F12</f>
        <v>ST Ústí nad Labem</v>
      </c>
      <c r="G73" s="42"/>
      <c r="H73" s="42"/>
      <c r="I73" s="34" t="s">
        <v>23</v>
      </c>
      <c r="J73" s="74" t="str">
        <f>IF(J12="","",J12)</f>
        <v>8. 1. 2024</v>
      </c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5.15" customHeight="1">
      <c r="A75" s="40"/>
      <c r="B75" s="41"/>
      <c r="C75" s="34" t="s">
        <v>25</v>
      </c>
      <c r="D75" s="42"/>
      <c r="E75" s="42"/>
      <c r="F75" s="29" t="str">
        <f>E15</f>
        <v>OŘ Ústí nad Labem</v>
      </c>
      <c r="G75" s="42"/>
      <c r="H75" s="42"/>
      <c r="I75" s="34" t="s">
        <v>31</v>
      </c>
      <c r="J75" s="38" t="str">
        <f>E21</f>
        <v xml:space="preserve"> 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4" t="s">
        <v>29</v>
      </c>
      <c r="D76" s="42"/>
      <c r="E76" s="42"/>
      <c r="F76" s="29" t="str">
        <f>IF(E18="","",E18)</f>
        <v>Vyplň údaj</v>
      </c>
      <c r="G76" s="42"/>
      <c r="H76" s="42"/>
      <c r="I76" s="34" t="s">
        <v>34</v>
      </c>
      <c r="J76" s="38" t="str">
        <f>E24</f>
        <v>Tomáš Šrédl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0.32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9" customFormat="1" ht="29.28" customHeight="1">
      <c r="A78" s="167"/>
      <c r="B78" s="168"/>
      <c r="C78" s="169" t="s">
        <v>95</v>
      </c>
      <c r="D78" s="170" t="s">
        <v>57</v>
      </c>
      <c r="E78" s="170" t="s">
        <v>53</v>
      </c>
      <c r="F78" s="170" t="s">
        <v>54</v>
      </c>
      <c r="G78" s="170" t="s">
        <v>96</v>
      </c>
      <c r="H78" s="170" t="s">
        <v>97</v>
      </c>
      <c r="I78" s="170" t="s">
        <v>98</v>
      </c>
      <c r="J78" s="170" t="s">
        <v>92</v>
      </c>
      <c r="K78" s="171" t="s">
        <v>99</v>
      </c>
      <c r="L78" s="172"/>
      <c r="M78" s="94" t="s">
        <v>19</v>
      </c>
      <c r="N78" s="95" t="s">
        <v>42</v>
      </c>
      <c r="O78" s="95" t="s">
        <v>100</v>
      </c>
      <c r="P78" s="95" t="s">
        <v>101</v>
      </c>
      <c r="Q78" s="95" t="s">
        <v>102</v>
      </c>
      <c r="R78" s="95" t="s">
        <v>103</v>
      </c>
      <c r="S78" s="95" t="s">
        <v>104</v>
      </c>
      <c r="T78" s="96" t="s">
        <v>105</v>
      </c>
      <c r="U78" s="167"/>
      <c r="V78" s="167"/>
      <c r="W78" s="167"/>
      <c r="X78" s="167"/>
      <c r="Y78" s="167"/>
      <c r="Z78" s="167"/>
      <c r="AA78" s="167"/>
      <c r="AB78" s="167"/>
      <c r="AC78" s="167"/>
      <c r="AD78" s="167"/>
      <c r="AE78" s="167"/>
    </row>
    <row r="79" s="2" customFormat="1" ht="22.8" customHeight="1">
      <c r="A79" s="40"/>
      <c r="B79" s="41"/>
      <c r="C79" s="101" t="s">
        <v>106</v>
      </c>
      <c r="D79" s="42"/>
      <c r="E79" s="42"/>
      <c r="F79" s="42"/>
      <c r="G79" s="42"/>
      <c r="H79" s="42"/>
      <c r="I79" s="42"/>
      <c r="J79" s="173">
        <f>BK79</f>
        <v>0</v>
      </c>
      <c r="K79" s="42"/>
      <c r="L79" s="46"/>
      <c r="M79" s="97"/>
      <c r="N79" s="174"/>
      <c r="O79" s="98"/>
      <c r="P79" s="175">
        <f>SUM(P80:P120)</f>
        <v>0</v>
      </c>
      <c r="Q79" s="98"/>
      <c r="R79" s="175">
        <f>SUM(R80:R120)</f>
        <v>5.0136000000000003</v>
      </c>
      <c r="S79" s="98"/>
      <c r="T79" s="176">
        <f>SUM(T80:T120)</f>
        <v>0</v>
      </c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T79" s="19" t="s">
        <v>71</v>
      </c>
      <c r="AU79" s="19" t="s">
        <v>93</v>
      </c>
      <c r="BK79" s="177">
        <f>SUM(BK80:BK120)</f>
        <v>0</v>
      </c>
    </row>
    <row r="80" s="2" customFormat="1" ht="78" customHeight="1">
      <c r="A80" s="40"/>
      <c r="B80" s="41"/>
      <c r="C80" s="178" t="s">
        <v>80</v>
      </c>
      <c r="D80" s="178" t="s">
        <v>107</v>
      </c>
      <c r="E80" s="179" t="s">
        <v>108</v>
      </c>
      <c r="F80" s="180" t="s">
        <v>109</v>
      </c>
      <c r="G80" s="181" t="s">
        <v>110</v>
      </c>
      <c r="H80" s="182">
        <v>8800</v>
      </c>
      <c r="I80" s="183"/>
      <c r="J80" s="184">
        <f>ROUND(I80*H80,2)</f>
        <v>0</v>
      </c>
      <c r="K80" s="180" t="s">
        <v>111</v>
      </c>
      <c r="L80" s="46"/>
      <c r="M80" s="185" t="s">
        <v>19</v>
      </c>
      <c r="N80" s="186" t="s">
        <v>43</v>
      </c>
      <c r="O80" s="86"/>
      <c r="P80" s="187">
        <f>O80*H80</f>
        <v>0</v>
      </c>
      <c r="Q80" s="187">
        <v>0</v>
      </c>
      <c r="R80" s="187">
        <f>Q80*H80</f>
        <v>0</v>
      </c>
      <c r="S80" s="187">
        <v>0</v>
      </c>
      <c r="T80" s="188">
        <f>S80*H80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R80" s="189" t="s">
        <v>112</v>
      </c>
      <c r="AT80" s="189" t="s">
        <v>107</v>
      </c>
      <c r="AU80" s="189" t="s">
        <v>72</v>
      </c>
      <c r="AY80" s="19" t="s">
        <v>113</v>
      </c>
      <c r="BE80" s="190">
        <f>IF(N80="základní",J80,0)</f>
        <v>0</v>
      </c>
      <c r="BF80" s="190">
        <f>IF(N80="snížená",J80,0)</f>
        <v>0</v>
      </c>
      <c r="BG80" s="190">
        <f>IF(N80="zákl. přenesená",J80,0)</f>
        <v>0</v>
      </c>
      <c r="BH80" s="190">
        <f>IF(N80="sníž. přenesená",J80,0)</f>
        <v>0</v>
      </c>
      <c r="BI80" s="190">
        <f>IF(N80="nulová",J80,0)</f>
        <v>0</v>
      </c>
      <c r="BJ80" s="19" t="s">
        <v>80</v>
      </c>
      <c r="BK80" s="190">
        <f>ROUND(I80*H80,2)</f>
        <v>0</v>
      </c>
      <c r="BL80" s="19" t="s">
        <v>112</v>
      </c>
      <c r="BM80" s="189" t="s">
        <v>114</v>
      </c>
    </row>
    <row r="81" s="10" customFormat="1">
      <c r="A81" s="10"/>
      <c r="B81" s="191"/>
      <c r="C81" s="192"/>
      <c r="D81" s="193" t="s">
        <v>115</v>
      </c>
      <c r="E81" s="194" t="s">
        <v>19</v>
      </c>
      <c r="F81" s="195" t="s">
        <v>116</v>
      </c>
      <c r="G81" s="192"/>
      <c r="H81" s="196">
        <v>8800</v>
      </c>
      <c r="I81" s="197"/>
      <c r="J81" s="192"/>
      <c r="K81" s="192"/>
      <c r="L81" s="198"/>
      <c r="M81" s="199"/>
      <c r="N81" s="200"/>
      <c r="O81" s="200"/>
      <c r="P81" s="200"/>
      <c r="Q81" s="200"/>
      <c r="R81" s="200"/>
      <c r="S81" s="200"/>
      <c r="T81" s="201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T81" s="202" t="s">
        <v>115</v>
      </c>
      <c r="AU81" s="202" t="s">
        <v>72</v>
      </c>
      <c r="AV81" s="10" t="s">
        <v>82</v>
      </c>
      <c r="AW81" s="10" t="s">
        <v>33</v>
      </c>
      <c r="AX81" s="10" t="s">
        <v>80</v>
      </c>
      <c r="AY81" s="202" t="s">
        <v>113</v>
      </c>
    </row>
    <row r="82" s="2" customFormat="1" ht="90" customHeight="1">
      <c r="A82" s="40"/>
      <c r="B82" s="41"/>
      <c r="C82" s="178" t="s">
        <v>82</v>
      </c>
      <c r="D82" s="178" t="s">
        <v>107</v>
      </c>
      <c r="E82" s="179" t="s">
        <v>117</v>
      </c>
      <c r="F82" s="180" t="s">
        <v>118</v>
      </c>
      <c r="G82" s="181" t="s">
        <v>119</v>
      </c>
      <c r="H82" s="182">
        <v>695.76999999999998</v>
      </c>
      <c r="I82" s="183"/>
      <c r="J82" s="184">
        <f>ROUND(I82*H82,2)</f>
        <v>0</v>
      </c>
      <c r="K82" s="180" t="s">
        <v>111</v>
      </c>
      <c r="L82" s="46"/>
      <c r="M82" s="185" t="s">
        <v>19</v>
      </c>
      <c r="N82" s="186" t="s">
        <v>43</v>
      </c>
      <c r="O82" s="86"/>
      <c r="P82" s="187">
        <f>O82*H82</f>
        <v>0</v>
      </c>
      <c r="Q82" s="187">
        <v>0</v>
      </c>
      <c r="R82" s="187">
        <f>Q82*H82</f>
        <v>0</v>
      </c>
      <c r="S82" s="187">
        <v>0</v>
      </c>
      <c r="T82" s="188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189" t="s">
        <v>112</v>
      </c>
      <c r="AT82" s="189" t="s">
        <v>107</v>
      </c>
      <c r="AU82" s="189" t="s">
        <v>72</v>
      </c>
      <c r="AY82" s="19" t="s">
        <v>113</v>
      </c>
      <c r="BE82" s="190">
        <f>IF(N82="základní",J82,0)</f>
        <v>0</v>
      </c>
      <c r="BF82" s="190">
        <f>IF(N82="snížená",J82,0)</f>
        <v>0</v>
      </c>
      <c r="BG82" s="190">
        <f>IF(N82="zákl. přenesená",J82,0)</f>
        <v>0</v>
      </c>
      <c r="BH82" s="190">
        <f>IF(N82="sníž. přenesená",J82,0)</f>
        <v>0</v>
      </c>
      <c r="BI82" s="190">
        <f>IF(N82="nulová",J82,0)</f>
        <v>0</v>
      </c>
      <c r="BJ82" s="19" t="s">
        <v>80</v>
      </c>
      <c r="BK82" s="190">
        <f>ROUND(I82*H82,2)</f>
        <v>0</v>
      </c>
      <c r="BL82" s="19" t="s">
        <v>112</v>
      </c>
      <c r="BM82" s="189" t="s">
        <v>120</v>
      </c>
    </row>
    <row r="83" s="10" customFormat="1">
      <c r="A83" s="10"/>
      <c r="B83" s="191"/>
      <c r="C83" s="192"/>
      <c r="D83" s="193" t="s">
        <v>115</v>
      </c>
      <c r="E83" s="194" t="s">
        <v>19</v>
      </c>
      <c r="F83" s="195" t="s">
        <v>121</v>
      </c>
      <c r="G83" s="192"/>
      <c r="H83" s="196">
        <v>63.584000000000003</v>
      </c>
      <c r="I83" s="197"/>
      <c r="J83" s="192"/>
      <c r="K83" s="192"/>
      <c r="L83" s="198"/>
      <c r="M83" s="199"/>
      <c r="N83" s="200"/>
      <c r="O83" s="200"/>
      <c r="P83" s="200"/>
      <c r="Q83" s="200"/>
      <c r="R83" s="200"/>
      <c r="S83" s="200"/>
      <c r="T83" s="201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T83" s="202" t="s">
        <v>115</v>
      </c>
      <c r="AU83" s="202" t="s">
        <v>72</v>
      </c>
      <c r="AV83" s="10" t="s">
        <v>82</v>
      </c>
      <c r="AW83" s="10" t="s">
        <v>33</v>
      </c>
      <c r="AX83" s="10" t="s">
        <v>72</v>
      </c>
      <c r="AY83" s="202" t="s">
        <v>113</v>
      </c>
    </row>
    <row r="84" s="10" customFormat="1">
      <c r="A84" s="10"/>
      <c r="B84" s="191"/>
      <c r="C84" s="192"/>
      <c r="D84" s="193" t="s">
        <v>115</v>
      </c>
      <c r="E84" s="194" t="s">
        <v>19</v>
      </c>
      <c r="F84" s="195" t="s">
        <v>122</v>
      </c>
      <c r="G84" s="192"/>
      <c r="H84" s="196">
        <v>104.952</v>
      </c>
      <c r="I84" s="197"/>
      <c r="J84" s="192"/>
      <c r="K84" s="192"/>
      <c r="L84" s="198"/>
      <c r="M84" s="199"/>
      <c r="N84" s="200"/>
      <c r="O84" s="200"/>
      <c r="P84" s="200"/>
      <c r="Q84" s="200"/>
      <c r="R84" s="200"/>
      <c r="S84" s="200"/>
      <c r="T84" s="201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T84" s="202" t="s">
        <v>115</v>
      </c>
      <c r="AU84" s="202" t="s">
        <v>72</v>
      </c>
      <c r="AV84" s="10" t="s">
        <v>82</v>
      </c>
      <c r="AW84" s="10" t="s">
        <v>33</v>
      </c>
      <c r="AX84" s="10" t="s">
        <v>72</v>
      </c>
      <c r="AY84" s="202" t="s">
        <v>113</v>
      </c>
    </row>
    <row r="85" s="10" customFormat="1">
      <c r="A85" s="10"/>
      <c r="B85" s="191"/>
      <c r="C85" s="192"/>
      <c r="D85" s="193" t="s">
        <v>115</v>
      </c>
      <c r="E85" s="194" t="s">
        <v>19</v>
      </c>
      <c r="F85" s="195" t="s">
        <v>123</v>
      </c>
      <c r="G85" s="192"/>
      <c r="H85" s="196">
        <v>65.140000000000001</v>
      </c>
      <c r="I85" s="197"/>
      <c r="J85" s="192"/>
      <c r="K85" s="192"/>
      <c r="L85" s="198"/>
      <c r="M85" s="199"/>
      <c r="N85" s="200"/>
      <c r="O85" s="200"/>
      <c r="P85" s="200"/>
      <c r="Q85" s="200"/>
      <c r="R85" s="200"/>
      <c r="S85" s="200"/>
      <c r="T85" s="201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T85" s="202" t="s">
        <v>115</v>
      </c>
      <c r="AU85" s="202" t="s">
        <v>72</v>
      </c>
      <c r="AV85" s="10" t="s">
        <v>82</v>
      </c>
      <c r="AW85" s="10" t="s">
        <v>33</v>
      </c>
      <c r="AX85" s="10" t="s">
        <v>72</v>
      </c>
      <c r="AY85" s="202" t="s">
        <v>113</v>
      </c>
    </row>
    <row r="86" s="10" customFormat="1">
      <c r="A86" s="10"/>
      <c r="B86" s="191"/>
      <c r="C86" s="192"/>
      <c r="D86" s="193" t="s">
        <v>115</v>
      </c>
      <c r="E86" s="194" t="s">
        <v>19</v>
      </c>
      <c r="F86" s="195" t="s">
        <v>124</v>
      </c>
      <c r="G86" s="192"/>
      <c r="H86" s="196">
        <v>153.08799999999999</v>
      </c>
      <c r="I86" s="197"/>
      <c r="J86" s="192"/>
      <c r="K86" s="192"/>
      <c r="L86" s="198"/>
      <c r="M86" s="199"/>
      <c r="N86" s="200"/>
      <c r="O86" s="200"/>
      <c r="P86" s="200"/>
      <c r="Q86" s="200"/>
      <c r="R86" s="200"/>
      <c r="S86" s="200"/>
      <c r="T86" s="201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T86" s="202" t="s">
        <v>115</v>
      </c>
      <c r="AU86" s="202" t="s">
        <v>72</v>
      </c>
      <c r="AV86" s="10" t="s">
        <v>82</v>
      </c>
      <c r="AW86" s="10" t="s">
        <v>33</v>
      </c>
      <c r="AX86" s="10" t="s">
        <v>72</v>
      </c>
      <c r="AY86" s="202" t="s">
        <v>113</v>
      </c>
    </row>
    <row r="87" s="10" customFormat="1">
      <c r="A87" s="10"/>
      <c r="B87" s="191"/>
      <c r="C87" s="192"/>
      <c r="D87" s="193" t="s">
        <v>115</v>
      </c>
      <c r="E87" s="194" t="s">
        <v>19</v>
      </c>
      <c r="F87" s="195" t="s">
        <v>125</v>
      </c>
      <c r="G87" s="192"/>
      <c r="H87" s="196">
        <v>29.771999999999998</v>
      </c>
      <c r="I87" s="197"/>
      <c r="J87" s="192"/>
      <c r="K87" s="192"/>
      <c r="L87" s="198"/>
      <c r="M87" s="199"/>
      <c r="N87" s="200"/>
      <c r="O87" s="200"/>
      <c r="P87" s="200"/>
      <c r="Q87" s="200"/>
      <c r="R87" s="200"/>
      <c r="S87" s="200"/>
      <c r="T87" s="201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T87" s="202" t="s">
        <v>115</v>
      </c>
      <c r="AU87" s="202" t="s">
        <v>72</v>
      </c>
      <c r="AV87" s="10" t="s">
        <v>82</v>
      </c>
      <c r="AW87" s="10" t="s">
        <v>33</v>
      </c>
      <c r="AX87" s="10" t="s">
        <v>72</v>
      </c>
      <c r="AY87" s="202" t="s">
        <v>113</v>
      </c>
    </row>
    <row r="88" s="10" customFormat="1">
      <c r="A88" s="10"/>
      <c r="B88" s="191"/>
      <c r="C88" s="192"/>
      <c r="D88" s="193" t="s">
        <v>115</v>
      </c>
      <c r="E88" s="194" t="s">
        <v>19</v>
      </c>
      <c r="F88" s="195" t="s">
        <v>126</v>
      </c>
      <c r="G88" s="192"/>
      <c r="H88" s="196">
        <v>120.14</v>
      </c>
      <c r="I88" s="197"/>
      <c r="J88" s="192"/>
      <c r="K88" s="192"/>
      <c r="L88" s="198"/>
      <c r="M88" s="199"/>
      <c r="N88" s="200"/>
      <c r="O88" s="200"/>
      <c r="P88" s="200"/>
      <c r="Q88" s="200"/>
      <c r="R88" s="200"/>
      <c r="S88" s="200"/>
      <c r="T88" s="201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02" t="s">
        <v>115</v>
      </c>
      <c r="AU88" s="202" t="s">
        <v>72</v>
      </c>
      <c r="AV88" s="10" t="s">
        <v>82</v>
      </c>
      <c r="AW88" s="10" t="s">
        <v>33</v>
      </c>
      <c r="AX88" s="10" t="s">
        <v>72</v>
      </c>
      <c r="AY88" s="202" t="s">
        <v>113</v>
      </c>
    </row>
    <row r="89" s="10" customFormat="1">
      <c r="A89" s="10"/>
      <c r="B89" s="191"/>
      <c r="C89" s="192"/>
      <c r="D89" s="193" t="s">
        <v>115</v>
      </c>
      <c r="E89" s="194" t="s">
        <v>19</v>
      </c>
      <c r="F89" s="195" t="s">
        <v>127</v>
      </c>
      <c r="G89" s="192"/>
      <c r="H89" s="196">
        <v>93.766000000000005</v>
      </c>
      <c r="I89" s="197"/>
      <c r="J89" s="192"/>
      <c r="K89" s="192"/>
      <c r="L89" s="198"/>
      <c r="M89" s="199"/>
      <c r="N89" s="200"/>
      <c r="O89" s="200"/>
      <c r="P89" s="200"/>
      <c r="Q89" s="200"/>
      <c r="R89" s="200"/>
      <c r="S89" s="200"/>
      <c r="T89" s="201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02" t="s">
        <v>115</v>
      </c>
      <c r="AU89" s="202" t="s">
        <v>72</v>
      </c>
      <c r="AV89" s="10" t="s">
        <v>82</v>
      </c>
      <c r="AW89" s="10" t="s">
        <v>33</v>
      </c>
      <c r="AX89" s="10" t="s">
        <v>72</v>
      </c>
      <c r="AY89" s="202" t="s">
        <v>113</v>
      </c>
    </row>
    <row r="90" s="10" customFormat="1">
      <c r="A90" s="10"/>
      <c r="B90" s="191"/>
      <c r="C90" s="192"/>
      <c r="D90" s="193" t="s">
        <v>115</v>
      </c>
      <c r="E90" s="194" t="s">
        <v>19</v>
      </c>
      <c r="F90" s="195" t="s">
        <v>128</v>
      </c>
      <c r="G90" s="192"/>
      <c r="H90" s="196">
        <v>40.512</v>
      </c>
      <c r="I90" s="197"/>
      <c r="J90" s="192"/>
      <c r="K90" s="192"/>
      <c r="L90" s="198"/>
      <c r="M90" s="199"/>
      <c r="N90" s="200"/>
      <c r="O90" s="200"/>
      <c r="P90" s="200"/>
      <c r="Q90" s="200"/>
      <c r="R90" s="200"/>
      <c r="S90" s="200"/>
      <c r="T90" s="201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02" t="s">
        <v>115</v>
      </c>
      <c r="AU90" s="202" t="s">
        <v>72</v>
      </c>
      <c r="AV90" s="10" t="s">
        <v>82</v>
      </c>
      <c r="AW90" s="10" t="s">
        <v>33</v>
      </c>
      <c r="AX90" s="10" t="s">
        <v>72</v>
      </c>
      <c r="AY90" s="202" t="s">
        <v>113</v>
      </c>
    </row>
    <row r="91" s="10" customFormat="1">
      <c r="A91" s="10"/>
      <c r="B91" s="191"/>
      <c r="C91" s="192"/>
      <c r="D91" s="193" t="s">
        <v>115</v>
      </c>
      <c r="E91" s="194" t="s">
        <v>19</v>
      </c>
      <c r="F91" s="195" t="s">
        <v>129</v>
      </c>
      <c r="G91" s="192"/>
      <c r="H91" s="196">
        <v>24.815999999999999</v>
      </c>
      <c r="I91" s="197"/>
      <c r="J91" s="192"/>
      <c r="K91" s="192"/>
      <c r="L91" s="198"/>
      <c r="M91" s="199"/>
      <c r="N91" s="200"/>
      <c r="O91" s="200"/>
      <c r="P91" s="200"/>
      <c r="Q91" s="200"/>
      <c r="R91" s="200"/>
      <c r="S91" s="200"/>
      <c r="T91" s="201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02" t="s">
        <v>115</v>
      </c>
      <c r="AU91" s="202" t="s">
        <v>72</v>
      </c>
      <c r="AV91" s="10" t="s">
        <v>82</v>
      </c>
      <c r="AW91" s="10" t="s">
        <v>33</v>
      </c>
      <c r="AX91" s="10" t="s">
        <v>72</v>
      </c>
      <c r="AY91" s="202" t="s">
        <v>113</v>
      </c>
    </row>
    <row r="92" s="11" customFormat="1">
      <c r="A92" s="11"/>
      <c r="B92" s="203"/>
      <c r="C92" s="204"/>
      <c r="D92" s="193" t="s">
        <v>115</v>
      </c>
      <c r="E92" s="205" t="s">
        <v>19</v>
      </c>
      <c r="F92" s="206" t="s">
        <v>130</v>
      </c>
      <c r="G92" s="204"/>
      <c r="H92" s="207">
        <v>695.76999999999998</v>
      </c>
      <c r="I92" s="208"/>
      <c r="J92" s="204"/>
      <c r="K92" s="204"/>
      <c r="L92" s="209"/>
      <c r="M92" s="210"/>
      <c r="N92" s="211"/>
      <c r="O92" s="211"/>
      <c r="P92" s="211"/>
      <c r="Q92" s="211"/>
      <c r="R92" s="211"/>
      <c r="S92" s="211"/>
      <c r="T92" s="212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T92" s="213" t="s">
        <v>115</v>
      </c>
      <c r="AU92" s="213" t="s">
        <v>72</v>
      </c>
      <c r="AV92" s="11" t="s">
        <v>112</v>
      </c>
      <c r="AW92" s="11" t="s">
        <v>33</v>
      </c>
      <c r="AX92" s="11" t="s">
        <v>80</v>
      </c>
      <c r="AY92" s="213" t="s">
        <v>113</v>
      </c>
    </row>
    <row r="93" s="2" customFormat="1" ht="90" customHeight="1">
      <c r="A93" s="40"/>
      <c r="B93" s="41"/>
      <c r="C93" s="178" t="s">
        <v>131</v>
      </c>
      <c r="D93" s="178" t="s">
        <v>107</v>
      </c>
      <c r="E93" s="179" t="s">
        <v>132</v>
      </c>
      <c r="F93" s="180" t="s">
        <v>133</v>
      </c>
      <c r="G93" s="181" t="s">
        <v>119</v>
      </c>
      <c r="H93" s="182">
        <v>1113.5060000000001</v>
      </c>
      <c r="I93" s="183"/>
      <c r="J93" s="184">
        <f>ROUND(I93*H93,2)</f>
        <v>0</v>
      </c>
      <c r="K93" s="180" t="s">
        <v>111</v>
      </c>
      <c r="L93" s="46"/>
      <c r="M93" s="185" t="s">
        <v>19</v>
      </c>
      <c r="N93" s="186" t="s">
        <v>43</v>
      </c>
      <c r="O93" s="86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189" t="s">
        <v>112</v>
      </c>
      <c r="AT93" s="189" t="s">
        <v>107</v>
      </c>
      <c r="AU93" s="189" t="s">
        <v>72</v>
      </c>
      <c r="AY93" s="19" t="s">
        <v>113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9" t="s">
        <v>80</v>
      </c>
      <c r="BK93" s="190">
        <f>ROUND(I93*H93,2)</f>
        <v>0</v>
      </c>
      <c r="BL93" s="19" t="s">
        <v>112</v>
      </c>
      <c r="BM93" s="189" t="s">
        <v>134</v>
      </c>
    </row>
    <row r="94" s="10" customFormat="1">
      <c r="A94" s="10"/>
      <c r="B94" s="191"/>
      <c r="C94" s="192"/>
      <c r="D94" s="193" t="s">
        <v>115</v>
      </c>
      <c r="E94" s="194" t="s">
        <v>19</v>
      </c>
      <c r="F94" s="195" t="s">
        <v>135</v>
      </c>
      <c r="G94" s="192"/>
      <c r="H94" s="196">
        <v>210.38999999999999</v>
      </c>
      <c r="I94" s="197"/>
      <c r="J94" s="192"/>
      <c r="K94" s="192"/>
      <c r="L94" s="198"/>
      <c r="M94" s="199"/>
      <c r="N94" s="200"/>
      <c r="O94" s="200"/>
      <c r="P94" s="200"/>
      <c r="Q94" s="200"/>
      <c r="R94" s="200"/>
      <c r="S94" s="200"/>
      <c r="T94" s="201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02" t="s">
        <v>115</v>
      </c>
      <c r="AU94" s="202" t="s">
        <v>72</v>
      </c>
      <c r="AV94" s="10" t="s">
        <v>82</v>
      </c>
      <c r="AW94" s="10" t="s">
        <v>33</v>
      </c>
      <c r="AX94" s="10" t="s">
        <v>72</v>
      </c>
      <c r="AY94" s="202" t="s">
        <v>113</v>
      </c>
    </row>
    <row r="95" s="10" customFormat="1">
      <c r="A95" s="10"/>
      <c r="B95" s="191"/>
      <c r="C95" s="192"/>
      <c r="D95" s="193" t="s">
        <v>115</v>
      </c>
      <c r="E95" s="194" t="s">
        <v>19</v>
      </c>
      <c r="F95" s="195" t="s">
        <v>136</v>
      </c>
      <c r="G95" s="192"/>
      <c r="H95" s="196">
        <v>149.68799999999999</v>
      </c>
      <c r="I95" s="197"/>
      <c r="J95" s="192"/>
      <c r="K95" s="192"/>
      <c r="L95" s="198"/>
      <c r="M95" s="199"/>
      <c r="N95" s="200"/>
      <c r="O95" s="200"/>
      <c r="P95" s="200"/>
      <c r="Q95" s="200"/>
      <c r="R95" s="200"/>
      <c r="S95" s="200"/>
      <c r="T95" s="201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02" t="s">
        <v>115</v>
      </c>
      <c r="AU95" s="202" t="s">
        <v>72</v>
      </c>
      <c r="AV95" s="10" t="s">
        <v>82</v>
      </c>
      <c r="AW95" s="10" t="s">
        <v>33</v>
      </c>
      <c r="AX95" s="10" t="s">
        <v>72</v>
      </c>
      <c r="AY95" s="202" t="s">
        <v>113</v>
      </c>
    </row>
    <row r="96" s="10" customFormat="1">
      <c r="A96" s="10"/>
      <c r="B96" s="191"/>
      <c r="C96" s="192"/>
      <c r="D96" s="193" t="s">
        <v>115</v>
      </c>
      <c r="E96" s="194" t="s">
        <v>19</v>
      </c>
      <c r="F96" s="195" t="s">
        <v>137</v>
      </c>
      <c r="G96" s="192"/>
      <c r="H96" s="196">
        <v>139.87600000000001</v>
      </c>
      <c r="I96" s="197"/>
      <c r="J96" s="192"/>
      <c r="K96" s="192"/>
      <c r="L96" s="198"/>
      <c r="M96" s="199"/>
      <c r="N96" s="200"/>
      <c r="O96" s="200"/>
      <c r="P96" s="200"/>
      <c r="Q96" s="200"/>
      <c r="R96" s="200"/>
      <c r="S96" s="200"/>
      <c r="T96" s="201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02" t="s">
        <v>115</v>
      </c>
      <c r="AU96" s="202" t="s">
        <v>72</v>
      </c>
      <c r="AV96" s="10" t="s">
        <v>82</v>
      </c>
      <c r="AW96" s="10" t="s">
        <v>33</v>
      </c>
      <c r="AX96" s="10" t="s">
        <v>72</v>
      </c>
      <c r="AY96" s="202" t="s">
        <v>113</v>
      </c>
    </row>
    <row r="97" s="10" customFormat="1">
      <c r="A97" s="10"/>
      <c r="B97" s="191"/>
      <c r="C97" s="192"/>
      <c r="D97" s="193" t="s">
        <v>115</v>
      </c>
      <c r="E97" s="194" t="s">
        <v>19</v>
      </c>
      <c r="F97" s="195" t="s">
        <v>138</v>
      </c>
      <c r="G97" s="192"/>
      <c r="H97" s="196">
        <v>28.603999999999999</v>
      </c>
      <c r="I97" s="197"/>
      <c r="J97" s="192"/>
      <c r="K97" s="192"/>
      <c r="L97" s="198"/>
      <c r="M97" s="199"/>
      <c r="N97" s="200"/>
      <c r="O97" s="200"/>
      <c r="P97" s="200"/>
      <c r="Q97" s="200"/>
      <c r="R97" s="200"/>
      <c r="S97" s="200"/>
      <c r="T97" s="201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02" t="s">
        <v>115</v>
      </c>
      <c r="AU97" s="202" t="s">
        <v>72</v>
      </c>
      <c r="AV97" s="10" t="s">
        <v>82</v>
      </c>
      <c r="AW97" s="10" t="s">
        <v>33</v>
      </c>
      <c r="AX97" s="10" t="s">
        <v>72</v>
      </c>
      <c r="AY97" s="202" t="s">
        <v>113</v>
      </c>
    </row>
    <row r="98" s="10" customFormat="1">
      <c r="A98" s="10"/>
      <c r="B98" s="191"/>
      <c r="C98" s="192"/>
      <c r="D98" s="193" t="s">
        <v>115</v>
      </c>
      <c r="E98" s="194" t="s">
        <v>19</v>
      </c>
      <c r="F98" s="195" t="s">
        <v>139</v>
      </c>
      <c r="G98" s="192"/>
      <c r="H98" s="196">
        <v>91.855999999999995</v>
      </c>
      <c r="I98" s="197"/>
      <c r="J98" s="192"/>
      <c r="K98" s="192"/>
      <c r="L98" s="198"/>
      <c r="M98" s="199"/>
      <c r="N98" s="200"/>
      <c r="O98" s="200"/>
      <c r="P98" s="200"/>
      <c r="Q98" s="200"/>
      <c r="R98" s="200"/>
      <c r="S98" s="200"/>
      <c r="T98" s="201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02" t="s">
        <v>115</v>
      </c>
      <c r="AU98" s="202" t="s">
        <v>72</v>
      </c>
      <c r="AV98" s="10" t="s">
        <v>82</v>
      </c>
      <c r="AW98" s="10" t="s">
        <v>33</v>
      </c>
      <c r="AX98" s="10" t="s">
        <v>72</v>
      </c>
      <c r="AY98" s="202" t="s">
        <v>113</v>
      </c>
    </row>
    <row r="99" s="10" customFormat="1">
      <c r="A99" s="10"/>
      <c r="B99" s="191"/>
      <c r="C99" s="192"/>
      <c r="D99" s="193" t="s">
        <v>115</v>
      </c>
      <c r="E99" s="194" t="s">
        <v>19</v>
      </c>
      <c r="F99" s="195" t="s">
        <v>140</v>
      </c>
      <c r="G99" s="192"/>
      <c r="H99" s="196">
        <v>121.896</v>
      </c>
      <c r="I99" s="197"/>
      <c r="J99" s="192"/>
      <c r="K99" s="192"/>
      <c r="L99" s="198"/>
      <c r="M99" s="199"/>
      <c r="N99" s="200"/>
      <c r="O99" s="200"/>
      <c r="P99" s="200"/>
      <c r="Q99" s="200"/>
      <c r="R99" s="200"/>
      <c r="S99" s="200"/>
      <c r="T99" s="201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02" t="s">
        <v>115</v>
      </c>
      <c r="AU99" s="202" t="s">
        <v>72</v>
      </c>
      <c r="AV99" s="10" t="s">
        <v>82</v>
      </c>
      <c r="AW99" s="10" t="s">
        <v>33</v>
      </c>
      <c r="AX99" s="10" t="s">
        <v>72</v>
      </c>
      <c r="AY99" s="202" t="s">
        <v>113</v>
      </c>
    </row>
    <row r="100" s="10" customFormat="1">
      <c r="A100" s="10"/>
      <c r="B100" s="191"/>
      <c r="C100" s="192"/>
      <c r="D100" s="193" t="s">
        <v>115</v>
      </c>
      <c r="E100" s="194" t="s">
        <v>19</v>
      </c>
      <c r="F100" s="195" t="s">
        <v>141</v>
      </c>
      <c r="G100" s="192"/>
      <c r="H100" s="196">
        <v>122.72</v>
      </c>
      <c r="I100" s="197"/>
      <c r="J100" s="192"/>
      <c r="K100" s="192"/>
      <c r="L100" s="198"/>
      <c r="M100" s="199"/>
      <c r="N100" s="200"/>
      <c r="O100" s="200"/>
      <c r="P100" s="200"/>
      <c r="Q100" s="200"/>
      <c r="R100" s="200"/>
      <c r="S100" s="200"/>
      <c r="T100" s="201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02" t="s">
        <v>115</v>
      </c>
      <c r="AU100" s="202" t="s">
        <v>72</v>
      </c>
      <c r="AV100" s="10" t="s">
        <v>82</v>
      </c>
      <c r="AW100" s="10" t="s">
        <v>33</v>
      </c>
      <c r="AX100" s="10" t="s">
        <v>72</v>
      </c>
      <c r="AY100" s="202" t="s">
        <v>113</v>
      </c>
    </row>
    <row r="101" s="10" customFormat="1">
      <c r="A101" s="10"/>
      <c r="B101" s="191"/>
      <c r="C101" s="192"/>
      <c r="D101" s="193" t="s">
        <v>115</v>
      </c>
      <c r="E101" s="194" t="s">
        <v>19</v>
      </c>
      <c r="F101" s="195" t="s">
        <v>142</v>
      </c>
      <c r="G101" s="192"/>
      <c r="H101" s="196">
        <v>134.434</v>
      </c>
      <c r="I101" s="197"/>
      <c r="J101" s="192"/>
      <c r="K101" s="192"/>
      <c r="L101" s="198"/>
      <c r="M101" s="199"/>
      <c r="N101" s="200"/>
      <c r="O101" s="200"/>
      <c r="P101" s="200"/>
      <c r="Q101" s="200"/>
      <c r="R101" s="200"/>
      <c r="S101" s="200"/>
      <c r="T101" s="201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02" t="s">
        <v>115</v>
      </c>
      <c r="AU101" s="202" t="s">
        <v>72</v>
      </c>
      <c r="AV101" s="10" t="s">
        <v>82</v>
      </c>
      <c r="AW101" s="10" t="s">
        <v>33</v>
      </c>
      <c r="AX101" s="10" t="s">
        <v>72</v>
      </c>
      <c r="AY101" s="202" t="s">
        <v>113</v>
      </c>
    </row>
    <row r="102" s="10" customFormat="1">
      <c r="A102" s="10"/>
      <c r="B102" s="191"/>
      <c r="C102" s="192"/>
      <c r="D102" s="193" t="s">
        <v>115</v>
      </c>
      <c r="E102" s="194" t="s">
        <v>19</v>
      </c>
      <c r="F102" s="195" t="s">
        <v>143</v>
      </c>
      <c r="G102" s="192"/>
      <c r="H102" s="196">
        <v>114.042</v>
      </c>
      <c r="I102" s="197"/>
      <c r="J102" s="192"/>
      <c r="K102" s="192"/>
      <c r="L102" s="198"/>
      <c r="M102" s="199"/>
      <c r="N102" s="200"/>
      <c r="O102" s="200"/>
      <c r="P102" s="200"/>
      <c r="Q102" s="200"/>
      <c r="R102" s="200"/>
      <c r="S102" s="200"/>
      <c r="T102" s="201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02" t="s">
        <v>115</v>
      </c>
      <c r="AU102" s="202" t="s">
        <v>72</v>
      </c>
      <c r="AV102" s="10" t="s">
        <v>82</v>
      </c>
      <c r="AW102" s="10" t="s">
        <v>33</v>
      </c>
      <c r="AX102" s="10" t="s">
        <v>72</v>
      </c>
      <c r="AY102" s="202" t="s">
        <v>113</v>
      </c>
    </row>
    <row r="103" s="11" customFormat="1">
      <c r="A103" s="11"/>
      <c r="B103" s="203"/>
      <c r="C103" s="204"/>
      <c r="D103" s="193" t="s">
        <v>115</v>
      </c>
      <c r="E103" s="205" t="s">
        <v>19</v>
      </c>
      <c r="F103" s="206" t="s">
        <v>130</v>
      </c>
      <c r="G103" s="204"/>
      <c r="H103" s="207">
        <v>1113.5060000000001</v>
      </c>
      <c r="I103" s="208"/>
      <c r="J103" s="204"/>
      <c r="K103" s="204"/>
      <c r="L103" s="209"/>
      <c r="M103" s="210"/>
      <c r="N103" s="211"/>
      <c r="O103" s="211"/>
      <c r="P103" s="211"/>
      <c r="Q103" s="211"/>
      <c r="R103" s="211"/>
      <c r="S103" s="211"/>
      <c r="T103" s="212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T103" s="213" t="s">
        <v>115</v>
      </c>
      <c r="AU103" s="213" t="s">
        <v>72</v>
      </c>
      <c r="AV103" s="11" t="s">
        <v>112</v>
      </c>
      <c r="AW103" s="11" t="s">
        <v>33</v>
      </c>
      <c r="AX103" s="11" t="s">
        <v>80</v>
      </c>
      <c r="AY103" s="213" t="s">
        <v>113</v>
      </c>
    </row>
    <row r="104" s="2" customFormat="1" ht="90" customHeight="1">
      <c r="A104" s="40"/>
      <c r="B104" s="41"/>
      <c r="C104" s="178" t="s">
        <v>112</v>
      </c>
      <c r="D104" s="178" t="s">
        <v>107</v>
      </c>
      <c r="E104" s="179" t="s">
        <v>144</v>
      </c>
      <c r="F104" s="180" t="s">
        <v>145</v>
      </c>
      <c r="G104" s="181" t="s">
        <v>119</v>
      </c>
      <c r="H104" s="182">
        <v>0.40000000000000002</v>
      </c>
      <c r="I104" s="183"/>
      <c r="J104" s="184">
        <f>ROUND(I104*H104,2)</f>
        <v>0</v>
      </c>
      <c r="K104" s="180" t="s">
        <v>111</v>
      </c>
      <c r="L104" s="46"/>
      <c r="M104" s="185" t="s">
        <v>19</v>
      </c>
      <c r="N104" s="186" t="s">
        <v>43</v>
      </c>
      <c r="O104" s="86"/>
      <c r="P104" s="187">
        <f>O104*H104</f>
        <v>0</v>
      </c>
      <c r="Q104" s="187">
        <v>0</v>
      </c>
      <c r="R104" s="187">
        <f>Q104*H104</f>
        <v>0</v>
      </c>
      <c r="S104" s="187">
        <v>0</v>
      </c>
      <c r="T104" s="18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189" t="s">
        <v>112</v>
      </c>
      <c r="AT104" s="189" t="s">
        <v>107</v>
      </c>
      <c r="AU104" s="189" t="s">
        <v>72</v>
      </c>
      <c r="AY104" s="19" t="s">
        <v>113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9" t="s">
        <v>80</v>
      </c>
      <c r="BK104" s="190">
        <f>ROUND(I104*H104,2)</f>
        <v>0</v>
      </c>
      <c r="BL104" s="19" t="s">
        <v>112</v>
      </c>
      <c r="BM104" s="189" t="s">
        <v>146</v>
      </c>
    </row>
    <row r="105" s="10" customFormat="1">
      <c r="A105" s="10"/>
      <c r="B105" s="191"/>
      <c r="C105" s="192"/>
      <c r="D105" s="193" t="s">
        <v>115</v>
      </c>
      <c r="E105" s="194" t="s">
        <v>19</v>
      </c>
      <c r="F105" s="195" t="s">
        <v>147</v>
      </c>
      <c r="G105" s="192"/>
      <c r="H105" s="196">
        <v>0.40000000000000002</v>
      </c>
      <c r="I105" s="197"/>
      <c r="J105" s="192"/>
      <c r="K105" s="192"/>
      <c r="L105" s="198"/>
      <c r="M105" s="199"/>
      <c r="N105" s="200"/>
      <c r="O105" s="200"/>
      <c r="P105" s="200"/>
      <c r="Q105" s="200"/>
      <c r="R105" s="200"/>
      <c r="S105" s="200"/>
      <c r="T105" s="201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02" t="s">
        <v>115</v>
      </c>
      <c r="AU105" s="202" t="s">
        <v>72</v>
      </c>
      <c r="AV105" s="10" t="s">
        <v>82</v>
      </c>
      <c r="AW105" s="10" t="s">
        <v>33</v>
      </c>
      <c r="AX105" s="10" t="s">
        <v>80</v>
      </c>
      <c r="AY105" s="202" t="s">
        <v>113</v>
      </c>
    </row>
    <row r="106" s="2" customFormat="1" ht="78" customHeight="1">
      <c r="A106" s="40"/>
      <c r="B106" s="41"/>
      <c r="C106" s="178" t="s">
        <v>148</v>
      </c>
      <c r="D106" s="178" t="s">
        <v>107</v>
      </c>
      <c r="E106" s="179" t="s">
        <v>149</v>
      </c>
      <c r="F106" s="180" t="s">
        <v>150</v>
      </c>
      <c r="G106" s="181" t="s">
        <v>119</v>
      </c>
      <c r="H106" s="182">
        <v>53.030000000000001</v>
      </c>
      <c r="I106" s="183"/>
      <c r="J106" s="184">
        <f>ROUND(I106*H106,2)</f>
        <v>0</v>
      </c>
      <c r="K106" s="180" t="s">
        <v>111</v>
      </c>
      <c r="L106" s="46"/>
      <c r="M106" s="185" t="s">
        <v>19</v>
      </c>
      <c r="N106" s="186" t="s">
        <v>43</v>
      </c>
      <c r="O106" s="86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189" t="s">
        <v>112</v>
      </c>
      <c r="AT106" s="189" t="s">
        <v>107</v>
      </c>
      <c r="AU106" s="189" t="s">
        <v>72</v>
      </c>
      <c r="AY106" s="19" t="s">
        <v>113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9" t="s">
        <v>80</v>
      </c>
      <c r="BK106" s="190">
        <f>ROUND(I106*H106,2)</f>
        <v>0</v>
      </c>
      <c r="BL106" s="19" t="s">
        <v>112</v>
      </c>
      <c r="BM106" s="189" t="s">
        <v>151</v>
      </c>
    </row>
    <row r="107" s="10" customFormat="1">
      <c r="A107" s="10"/>
      <c r="B107" s="191"/>
      <c r="C107" s="192"/>
      <c r="D107" s="193" t="s">
        <v>115</v>
      </c>
      <c r="E107" s="194" t="s">
        <v>19</v>
      </c>
      <c r="F107" s="195" t="s">
        <v>152</v>
      </c>
      <c r="G107" s="192"/>
      <c r="H107" s="196">
        <v>4.5</v>
      </c>
      <c r="I107" s="197"/>
      <c r="J107" s="192"/>
      <c r="K107" s="192"/>
      <c r="L107" s="198"/>
      <c r="M107" s="199"/>
      <c r="N107" s="200"/>
      <c r="O107" s="200"/>
      <c r="P107" s="200"/>
      <c r="Q107" s="200"/>
      <c r="R107" s="200"/>
      <c r="S107" s="200"/>
      <c r="T107" s="201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T107" s="202" t="s">
        <v>115</v>
      </c>
      <c r="AU107" s="202" t="s">
        <v>72</v>
      </c>
      <c r="AV107" s="10" t="s">
        <v>82</v>
      </c>
      <c r="AW107" s="10" t="s">
        <v>33</v>
      </c>
      <c r="AX107" s="10" t="s">
        <v>72</v>
      </c>
      <c r="AY107" s="202" t="s">
        <v>113</v>
      </c>
    </row>
    <row r="108" s="10" customFormat="1">
      <c r="A108" s="10"/>
      <c r="B108" s="191"/>
      <c r="C108" s="192"/>
      <c r="D108" s="193" t="s">
        <v>115</v>
      </c>
      <c r="E108" s="194" t="s">
        <v>19</v>
      </c>
      <c r="F108" s="195" t="s">
        <v>153</v>
      </c>
      <c r="G108" s="192"/>
      <c r="H108" s="196">
        <v>7.2000000000000002</v>
      </c>
      <c r="I108" s="197"/>
      <c r="J108" s="192"/>
      <c r="K108" s="192"/>
      <c r="L108" s="198"/>
      <c r="M108" s="199"/>
      <c r="N108" s="200"/>
      <c r="O108" s="200"/>
      <c r="P108" s="200"/>
      <c r="Q108" s="200"/>
      <c r="R108" s="200"/>
      <c r="S108" s="200"/>
      <c r="T108" s="201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02" t="s">
        <v>115</v>
      </c>
      <c r="AU108" s="202" t="s">
        <v>72</v>
      </c>
      <c r="AV108" s="10" t="s">
        <v>82</v>
      </c>
      <c r="AW108" s="10" t="s">
        <v>33</v>
      </c>
      <c r="AX108" s="10" t="s">
        <v>72</v>
      </c>
      <c r="AY108" s="202" t="s">
        <v>113</v>
      </c>
    </row>
    <row r="109" s="10" customFormat="1">
      <c r="A109" s="10"/>
      <c r="B109" s="191"/>
      <c r="C109" s="192"/>
      <c r="D109" s="193" t="s">
        <v>115</v>
      </c>
      <c r="E109" s="194" t="s">
        <v>19</v>
      </c>
      <c r="F109" s="195" t="s">
        <v>154</v>
      </c>
      <c r="G109" s="192"/>
      <c r="H109" s="196">
        <v>37.280000000000001</v>
      </c>
      <c r="I109" s="197"/>
      <c r="J109" s="192"/>
      <c r="K109" s="192"/>
      <c r="L109" s="198"/>
      <c r="M109" s="199"/>
      <c r="N109" s="200"/>
      <c r="O109" s="200"/>
      <c r="P109" s="200"/>
      <c r="Q109" s="200"/>
      <c r="R109" s="200"/>
      <c r="S109" s="200"/>
      <c r="T109" s="201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02" t="s">
        <v>115</v>
      </c>
      <c r="AU109" s="202" t="s">
        <v>72</v>
      </c>
      <c r="AV109" s="10" t="s">
        <v>82</v>
      </c>
      <c r="AW109" s="10" t="s">
        <v>33</v>
      </c>
      <c r="AX109" s="10" t="s">
        <v>72</v>
      </c>
      <c r="AY109" s="202" t="s">
        <v>113</v>
      </c>
    </row>
    <row r="110" s="10" customFormat="1">
      <c r="A110" s="10"/>
      <c r="B110" s="191"/>
      <c r="C110" s="192"/>
      <c r="D110" s="193" t="s">
        <v>115</v>
      </c>
      <c r="E110" s="194" t="s">
        <v>19</v>
      </c>
      <c r="F110" s="195" t="s">
        <v>155</v>
      </c>
      <c r="G110" s="192"/>
      <c r="H110" s="196">
        <v>1.6000000000000001</v>
      </c>
      <c r="I110" s="197"/>
      <c r="J110" s="192"/>
      <c r="K110" s="192"/>
      <c r="L110" s="198"/>
      <c r="M110" s="199"/>
      <c r="N110" s="200"/>
      <c r="O110" s="200"/>
      <c r="P110" s="200"/>
      <c r="Q110" s="200"/>
      <c r="R110" s="200"/>
      <c r="S110" s="200"/>
      <c r="T110" s="201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T110" s="202" t="s">
        <v>115</v>
      </c>
      <c r="AU110" s="202" t="s">
        <v>72</v>
      </c>
      <c r="AV110" s="10" t="s">
        <v>82</v>
      </c>
      <c r="AW110" s="10" t="s">
        <v>33</v>
      </c>
      <c r="AX110" s="10" t="s">
        <v>72</v>
      </c>
      <c r="AY110" s="202" t="s">
        <v>113</v>
      </c>
    </row>
    <row r="111" s="10" customFormat="1">
      <c r="A111" s="10"/>
      <c r="B111" s="191"/>
      <c r="C111" s="192"/>
      <c r="D111" s="193" t="s">
        <v>115</v>
      </c>
      <c r="E111" s="194" t="s">
        <v>19</v>
      </c>
      <c r="F111" s="195" t="s">
        <v>156</v>
      </c>
      <c r="G111" s="192"/>
      <c r="H111" s="196">
        <v>2.4500000000000002</v>
      </c>
      <c r="I111" s="197"/>
      <c r="J111" s="192"/>
      <c r="K111" s="192"/>
      <c r="L111" s="198"/>
      <c r="M111" s="199"/>
      <c r="N111" s="200"/>
      <c r="O111" s="200"/>
      <c r="P111" s="200"/>
      <c r="Q111" s="200"/>
      <c r="R111" s="200"/>
      <c r="S111" s="200"/>
      <c r="T111" s="201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T111" s="202" t="s">
        <v>115</v>
      </c>
      <c r="AU111" s="202" t="s">
        <v>72</v>
      </c>
      <c r="AV111" s="10" t="s">
        <v>82</v>
      </c>
      <c r="AW111" s="10" t="s">
        <v>33</v>
      </c>
      <c r="AX111" s="10" t="s">
        <v>72</v>
      </c>
      <c r="AY111" s="202" t="s">
        <v>113</v>
      </c>
    </row>
    <row r="112" s="11" customFormat="1">
      <c r="A112" s="11"/>
      <c r="B112" s="203"/>
      <c r="C112" s="204"/>
      <c r="D112" s="193" t="s">
        <v>115</v>
      </c>
      <c r="E112" s="205" t="s">
        <v>19</v>
      </c>
      <c r="F112" s="206" t="s">
        <v>130</v>
      </c>
      <c r="G112" s="204"/>
      <c r="H112" s="207">
        <v>53.030000000000001</v>
      </c>
      <c r="I112" s="208"/>
      <c r="J112" s="204"/>
      <c r="K112" s="204"/>
      <c r="L112" s="209"/>
      <c r="M112" s="210"/>
      <c r="N112" s="211"/>
      <c r="O112" s="211"/>
      <c r="P112" s="211"/>
      <c r="Q112" s="211"/>
      <c r="R112" s="211"/>
      <c r="S112" s="211"/>
      <c r="T112" s="212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T112" s="213" t="s">
        <v>115</v>
      </c>
      <c r="AU112" s="213" t="s">
        <v>72</v>
      </c>
      <c r="AV112" s="11" t="s">
        <v>112</v>
      </c>
      <c r="AW112" s="11" t="s">
        <v>33</v>
      </c>
      <c r="AX112" s="11" t="s">
        <v>80</v>
      </c>
      <c r="AY112" s="213" t="s">
        <v>113</v>
      </c>
    </row>
    <row r="113" s="2" customFormat="1" ht="16.5" customHeight="1">
      <c r="A113" s="40"/>
      <c r="B113" s="41"/>
      <c r="C113" s="214" t="s">
        <v>157</v>
      </c>
      <c r="D113" s="214" t="s">
        <v>158</v>
      </c>
      <c r="E113" s="215" t="s">
        <v>159</v>
      </c>
      <c r="F113" s="216" t="s">
        <v>160</v>
      </c>
      <c r="G113" s="217" t="s">
        <v>161</v>
      </c>
      <c r="H113" s="218">
        <v>4066.5999999999999</v>
      </c>
      <c r="I113" s="219"/>
      <c r="J113" s="220">
        <f>ROUND(I113*H113,2)</f>
        <v>0</v>
      </c>
      <c r="K113" s="216" t="s">
        <v>111</v>
      </c>
      <c r="L113" s="221"/>
      <c r="M113" s="222" t="s">
        <v>19</v>
      </c>
      <c r="N113" s="223" t="s">
        <v>43</v>
      </c>
      <c r="O113" s="86"/>
      <c r="P113" s="187">
        <f>O113*H113</f>
        <v>0</v>
      </c>
      <c r="Q113" s="187">
        <v>0.001</v>
      </c>
      <c r="R113" s="187">
        <f>Q113*H113</f>
        <v>4.0666000000000002</v>
      </c>
      <c r="S113" s="187">
        <v>0</v>
      </c>
      <c r="T113" s="18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189" t="s">
        <v>162</v>
      </c>
      <c r="AT113" s="189" t="s">
        <v>158</v>
      </c>
      <c r="AU113" s="189" t="s">
        <v>72</v>
      </c>
      <c r="AY113" s="19" t="s">
        <v>113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9" t="s">
        <v>80</v>
      </c>
      <c r="BK113" s="190">
        <f>ROUND(I113*H113,2)</f>
        <v>0</v>
      </c>
      <c r="BL113" s="19" t="s">
        <v>112</v>
      </c>
      <c r="BM113" s="189" t="s">
        <v>163</v>
      </c>
    </row>
    <row r="114" s="10" customFormat="1">
      <c r="A114" s="10"/>
      <c r="B114" s="191"/>
      <c r="C114" s="192"/>
      <c r="D114" s="193" t="s">
        <v>115</v>
      </c>
      <c r="E114" s="194" t="s">
        <v>19</v>
      </c>
      <c r="F114" s="195" t="s">
        <v>164</v>
      </c>
      <c r="G114" s="192"/>
      <c r="H114" s="196">
        <v>4066.5999999999999</v>
      </c>
      <c r="I114" s="197"/>
      <c r="J114" s="192"/>
      <c r="K114" s="192"/>
      <c r="L114" s="198"/>
      <c r="M114" s="199"/>
      <c r="N114" s="200"/>
      <c r="O114" s="200"/>
      <c r="P114" s="200"/>
      <c r="Q114" s="200"/>
      <c r="R114" s="200"/>
      <c r="S114" s="200"/>
      <c r="T114" s="201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T114" s="202" t="s">
        <v>115</v>
      </c>
      <c r="AU114" s="202" t="s">
        <v>72</v>
      </c>
      <c r="AV114" s="10" t="s">
        <v>82</v>
      </c>
      <c r="AW114" s="10" t="s">
        <v>33</v>
      </c>
      <c r="AX114" s="10" t="s">
        <v>80</v>
      </c>
      <c r="AY114" s="202" t="s">
        <v>113</v>
      </c>
    </row>
    <row r="115" s="2" customFormat="1" ht="16.5" customHeight="1">
      <c r="A115" s="40"/>
      <c r="B115" s="41"/>
      <c r="C115" s="214" t="s">
        <v>165</v>
      </c>
      <c r="D115" s="214" t="s">
        <v>158</v>
      </c>
      <c r="E115" s="215" t="s">
        <v>166</v>
      </c>
      <c r="F115" s="216" t="s">
        <v>167</v>
      </c>
      <c r="G115" s="217" t="s">
        <v>161</v>
      </c>
      <c r="H115" s="218">
        <v>947</v>
      </c>
      <c r="I115" s="219"/>
      <c r="J115" s="220">
        <f>ROUND(I115*H115,2)</f>
        <v>0</v>
      </c>
      <c r="K115" s="216" t="s">
        <v>111</v>
      </c>
      <c r="L115" s="221"/>
      <c r="M115" s="222" t="s">
        <v>19</v>
      </c>
      <c r="N115" s="223" t="s">
        <v>43</v>
      </c>
      <c r="O115" s="86"/>
      <c r="P115" s="187">
        <f>O115*H115</f>
        <v>0</v>
      </c>
      <c r="Q115" s="187">
        <v>0.001</v>
      </c>
      <c r="R115" s="187">
        <f>Q115*H115</f>
        <v>0.94700000000000006</v>
      </c>
      <c r="S115" s="187">
        <v>0</v>
      </c>
      <c r="T115" s="18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189" t="s">
        <v>162</v>
      </c>
      <c r="AT115" s="189" t="s">
        <v>158</v>
      </c>
      <c r="AU115" s="189" t="s">
        <v>72</v>
      </c>
      <c r="AY115" s="19" t="s">
        <v>113</v>
      </c>
      <c r="BE115" s="190">
        <f>IF(N115="základní",J115,0)</f>
        <v>0</v>
      </c>
      <c r="BF115" s="190">
        <f>IF(N115="snížená",J115,0)</f>
        <v>0</v>
      </c>
      <c r="BG115" s="190">
        <f>IF(N115="zákl. přenesená",J115,0)</f>
        <v>0</v>
      </c>
      <c r="BH115" s="190">
        <f>IF(N115="sníž. přenesená",J115,0)</f>
        <v>0</v>
      </c>
      <c r="BI115" s="190">
        <f>IF(N115="nulová",J115,0)</f>
        <v>0</v>
      </c>
      <c r="BJ115" s="19" t="s">
        <v>80</v>
      </c>
      <c r="BK115" s="190">
        <f>ROUND(I115*H115,2)</f>
        <v>0</v>
      </c>
      <c r="BL115" s="19" t="s">
        <v>112</v>
      </c>
      <c r="BM115" s="189" t="s">
        <v>168</v>
      </c>
    </row>
    <row r="116" s="10" customFormat="1">
      <c r="A116" s="10"/>
      <c r="B116" s="191"/>
      <c r="C116" s="192"/>
      <c r="D116" s="193" t="s">
        <v>115</v>
      </c>
      <c r="E116" s="194" t="s">
        <v>19</v>
      </c>
      <c r="F116" s="195" t="s">
        <v>169</v>
      </c>
      <c r="G116" s="192"/>
      <c r="H116" s="196">
        <v>947</v>
      </c>
      <c r="I116" s="197"/>
      <c r="J116" s="192"/>
      <c r="K116" s="192"/>
      <c r="L116" s="198"/>
      <c r="M116" s="199"/>
      <c r="N116" s="200"/>
      <c r="O116" s="200"/>
      <c r="P116" s="200"/>
      <c r="Q116" s="200"/>
      <c r="R116" s="200"/>
      <c r="S116" s="200"/>
      <c r="T116" s="201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02" t="s">
        <v>115</v>
      </c>
      <c r="AU116" s="202" t="s">
        <v>72</v>
      </c>
      <c r="AV116" s="10" t="s">
        <v>82</v>
      </c>
      <c r="AW116" s="10" t="s">
        <v>33</v>
      </c>
      <c r="AX116" s="10" t="s">
        <v>80</v>
      </c>
      <c r="AY116" s="202" t="s">
        <v>113</v>
      </c>
    </row>
    <row r="117" s="2" customFormat="1" ht="16.5" customHeight="1">
      <c r="A117" s="40"/>
      <c r="B117" s="41"/>
      <c r="C117" s="214" t="s">
        <v>162</v>
      </c>
      <c r="D117" s="214" t="s">
        <v>158</v>
      </c>
      <c r="E117" s="215" t="s">
        <v>170</v>
      </c>
      <c r="F117" s="216" t="s">
        <v>171</v>
      </c>
      <c r="G117" s="217" t="s">
        <v>172</v>
      </c>
      <c r="H117" s="218">
        <v>156.87000000000001</v>
      </c>
      <c r="I117" s="219"/>
      <c r="J117" s="220">
        <f>ROUND(I117*H117,2)</f>
        <v>0</v>
      </c>
      <c r="K117" s="216" t="s">
        <v>19</v>
      </c>
      <c r="L117" s="221"/>
      <c r="M117" s="222" t="s">
        <v>19</v>
      </c>
      <c r="N117" s="223" t="s">
        <v>43</v>
      </c>
      <c r="O117" s="86"/>
      <c r="P117" s="187">
        <f>O117*H117</f>
        <v>0</v>
      </c>
      <c r="Q117" s="187">
        <v>0</v>
      </c>
      <c r="R117" s="187">
        <f>Q117*H117</f>
        <v>0</v>
      </c>
      <c r="S117" s="187">
        <v>0</v>
      </c>
      <c r="T117" s="18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189" t="s">
        <v>162</v>
      </c>
      <c r="AT117" s="189" t="s">
        <v>158</v>
      </c>
      <c r="AU117" s="189" t="s">
        <v>72</v>
      </c>
      <c r="AY117" s="19" t="s">
        <v>113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9" t="s">
        <v>80</v>
      </c>
      <c r="BK117" s="190">
        <f>ROUND(I117*H117,2)</f>
        <v>0</v>
      </c>
      <c r="BL117" s="19" t="s">
        <v>112</v>
      </c>
      <c r="BM117" s="189" t="s">
        <v>173</v>
      </c>
    </row>
    <row r="118" s="10" customFormat="1">
      <c r="A118" s="10"/>
      <c r="B118" s="191"/>
      <c r="C118" s="192"/>
      <c r="D118" s="193" t="s">
        <v>115</v>
      </c>
      <c r="E118" s="194" t="s">
        <v>19</v>
      </c>
      <c r="F118" s="195" t="s">
        <v>174</v>
      </c>
      <c r="G118" s="192"/>
      <c r="H118" s="196">
        <v>156.87000000000001</v>
      </c>
      <c r="I118" s="197"/>
      <c r="J118" s="192"/>
      <c r="K118" s="192"/>
      <c r="L118" s="198"/>
      <c r="M118" s="199"/>
      <c r="N118" s="200"/>
      <c r="O118" s="200"/>
      <c r="P118" s="200"/>
      <c r="Q118" s="200"/>
      <c r="R118" s="200"/>
      <c r="S118" s="200"/>
      <c r="T118" s="201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T118" s="202" t="s">
        <v>115</v>
      </c>
      <c r="AU118" s="202" t="s">
        <v>72</v>
      </c>
      <c r="AV118" s="10" t="s">
        <v>82</v>
      </c>
      <c r="AW118" s="10" t="s">
        <v>33</v>
      </c>
      <c r="AX118" s="10" t="s">
        <v>72</v>
      </c>
      <c r="AY118" s="202" t="s">
        <v>113</v>
      </c>
    </row>
    <row r="119" s="12" customFormat="1">
      <c r="A119" s="12"/>
      <c r="B119" s="224"/>
      <c r="C119" s="225"/>
      <c r="D119" s="193" t="s">
        <v>115</v>
      </c>
      <c r="E119" s="226" t="s">
        <v>19</v>
      </c>
      <c r="F119" s="227" t="s">
        <v>175</v>
      </c>
      <c r="G119" s="225"/>
      <c r="H119" s="226" t="s">
        <v>19</v>
      </c>
      <c r="I119" s="228"/>
      <c r="J119" s="225"/>
      <c r="K119" s="225"/>
      <c r="L119" s="229"/>
      <c r="M119" s="230"/>
      <c r="N119" s="231"/>
      <c r="O119" s="231"/>
      <c r="P119" s="231"/>
      <c r="Q119" s="231"/>
      <c r="R119" s="231"/>
      <c r="S119" s="231"/>
      <c r="T119" s="23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33" t="s">
        <v>115</v>
      </c>
      <c r="AU119" s="233" t="s">
        <v>72</v>
      </c>
      <c r="AV119" s="12" t="s">
        <v>80</v>
      </c>
      <c r="AW119" s="12" t="s">
        <v>33</v>
      </c>
      <c r="AX119" s="12" t="s">
        <v>72</v>
      </c>
      <c r="AY119" s="233" t="s">
        <v>113</v>
      </c>
    </row>
    <row r="120" s="11" customFormat="1">
      <c r="A120" s="11"/>
      <c r="B120" s="203"/>
      <c r="C120" s="204"/>
      <c r="D120" s="193" t="s">
        <v>115</v>
      </c>
      <c r="E120" s="205" t="s">
        <v>19</v>
      </c>
      <c r="F120" s="206" t="s">
        <v>130</v>
      </c>
      <c r="G120" s="204"/>
      <c r="H120" s="207">
        <v>156.87000000000001</v>
      </c>
      <c r="I120" s="208"/>
      <c r="J120" s="204"/>
      <c r="K120" s="204"/>
      <c r="L120" s="209"/>
      <c r="M120" s="234"/>
      <c r="N120" s="235"/>
      <c r="O120" s="235"/>
      <c r="P120" s="235"/>
      <c r="Q120" s="235"/>
      <c r="R120" s="235"/>
      <c r="S120" s="235"/>
      <c r="T120" s="236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T120" s="213" t="s">
        <v>115</v>
      </c>
      <c r="AU120" s="213" t="s">
        <v>72</v>
      </c>
      <c r="AV120" s="11" t="s">
        <v>112</v>
      </c>
      <c r="AW120" s="11" t="s">
        <v>33</v>
      </c>
      <c r="AX120" s="11" t="s">
        <v>80</v>
      </c>
      <c r="AY120" s="213" t="s">
        <v>113</v>
      </c>
    </row>
    <row r="121" s="2" customFormat="1" ht="6.96" customHeight="1">
      <c r="A121" s="40"/>
      <c r="B121" s="61"/>
      <c r="C121" s="62"/>
      <c r="D121" s="62"/>
      <c r="E121" s="62"/>
      <c r="F121" s="62"/>
      <c r="G121" s="62"/>
      <c r="H121" s="62"/>
      <c r="I121" s="62"/>
      <c r="J121" s="62"/>
      <c r="K121" s="62"/>
      <c r="L121" s="46"/>
      <c r="M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</sheetData>
  <sheetProtection sheet="1" autoFilter="0" formatColumns="0" formatRows="0" objects="1" scenarios="1" spinCount="100000" saltValue="FVscu2IDJTO9Riqo6g/rlbY0TIuDFqAnrwy1KXeYU6Ck56he08PenZS7uVqpzyuRT8czsFcPx41ZGfrd0Dgn/Q==" hashValue="gDhkJeZ5u3iuOZjWmHEPdXYsNgDEaezhSdCI8vAOmU5ZQV6pFXvL4TIiS8ZrEU5qIzSKC6aQa1kj7WU7I6RZhA==" algorithmName="SHA-512" password="CC35"/>
  <autoFilter ref="C78:K120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zakázky'!K6</f>
        <v>Mechanické a chemické hubení nežádoucí vegetace u ST OŘ UNL 2024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176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177</v>
      </c>
      <c r="G12" s="40"/>
      <c r="H12" s="40"/>
      <c r="I12" s="134" t="s">
        <v>23</v>
      </c>
      <c r="J12" s="139" t="str">
        <f>'Rekapitulace zakázky'!AN8</f>
        <v>8. 1. 2024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32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28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178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ROUND((SUM(BE81:BE105)),  2)</f>
        <v>0</v>
      </c>
      <c r="G33" s="40"/>
      <c r="H33" s="40"/>
      <c r="I33" s="150">
        <v>0.20999999999999999</v>
      </c>
      <c r="J33" s="149">
        <f>ROUND(((SUM(BE81:BE105))*I33),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ROUND((SUM(BF81:BF105)),  2)</f>
        <v>0</v>
      </c>
      <c r="G34" s="40"/>
      <c r="H34" s="40"/>
      <c r="I34" s="150">
        <v>0.12</v>
      </c>
      <c r="J34" s="149">
        <f>ROUND(((SUM(BF81:BF105))*I34),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ROUND((SUM(BG81:BG105)),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ROUND((SUM(BH81:BH105)),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ROUND((SUM(BI81:BI105)),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Mechanické a chemické hubení nežádoucí vegetace u ST OŘ UNL 2024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Hubení plevelů v obvodu ST Most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ST Most</v>
      </c>
      <c r="G52" s="42"/>
      <c r="H52" s="42"/>
      <c r="I52" s="34" t="s">
        <v>23</v>
      </c>
      <c r="J52" s="74" t="str">
        <f>IF(J12="","",J12)</f>
        <v>8. 1. 2024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Řehák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91</v>
      </c>
      <c r="D57" s="164"/>
      <c r="E57" s="164"/>
      <c r="F57" s="164"/>
      <c r="G57" s="164"/>
      <c r="H57" s="164"/>
      <c r="I57" s="164"/>
      <c r="J57" s="165" t="s">
        <v>92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93</v>
      </c>
    </row>
    <row r="60" s="13" customFormat="1" ht="24.96" customHeight="1">
      <c r="A60" s="13"/>
      <c r="B60" s="237"/>
      <c r="C60" s="238"/>
      <c r="D60" s="239" t="s">
        <v>179</v>
      </c>
      <c r="E60" s="240"/>
      <c r="F60" s="240"/>
      <c r="G60" s="240"/>
      <c r="H60" s="240"/>
      <c r="I60" s="240"/>
      <c r="J60" s="241">
        <f>J82</f>
        <v>0</v>
      </c>
      <c r="K60" s="238"/>
      <c r="L60" s="242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</row>
    <row r="61" s="14" customFormat="1" ht="19.92" customHeight="1">
      <c r="A61" s="14"/>
      <c r="B61" s="243"/>
      <c r="C61" s="244"/>
      <c r="D61" s="245" t="s">
        <v>180</v>
      </c>
      <c r="E61" s="246"/>
      <c r="F61" s="246"/>
      <c r="G61" s="246"/>
      <c r="H61" s="246"/>
      <c r="I61" s="246"/>
      <c r="J61" s="247">
        <f>J83</f>
        <v>0</v>
      </c>
      <c r="K61" s="244"/>
      <c r="L61" s="248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94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6.25" customHeight="1">
      <c r="A71" s="40"/>
      <c r="B71" s="41"/>
      <c r="C71" s="42"/>
      <c r="D71" s="42"/>
      <c r="E71" s="162" t="str">
        <f>E7</f>
        <v>Mechanické a chemické hubení nežádoucí vegetace u ST OŘ UNL 2024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87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02 - Hubení plevelů v obvodu ST Most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 ST Most</v>
      </c>
      <c r="G75" s="42"/>
      <c r="H75" s="42"/>
      <c r="I75" s="34" t="s">
        <v>23</v>
      </c>
      <c r="J75" s="74" t="str">
        <f>IF(J12="","",J12)</f>
        <v>8. 1. 2024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 xml:space="preserve"> </v>
      </c>
      <c r="G77" s="42"/>
      <c r="H77" s="42"/>
      <c r="I77" s="34" t="s">
        <v>31</v>
      </c>
      <c r="J77" s="38" t="str">
        <f>E21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 xml:space="preserve"> Řehák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9" customFormat="1" ht="29.28" customHeight="1">
      <c r="A80" s="167"/>
      <c r="B80" s="168"/>
      <c r="C80" s="169" t="s">
        <v>95</v>
      </c>
      <c r="D80" s="170" t="s">
        <v>57</v>
      </c>
      <c r="E80" s="170" t="s">
        <v>53</v>
      </c>
      <c r="F80" s="170" t="s">
        <v>54</v>
      </c>
      <c r="G80" s="170" t="s">
        <v>96</v>
      </c>
      <c r="H80" s="170" t="s">
        <v>97</v>
      </c>
      <c r="I80" s="170" t="s">
        <v>98</v>
      </c>
      <c r="J80" s="170" t="s">
        <v>92</v>
      </c>
      <c r="K80" s="171" t="s">
        <v>99</v>
      </c>
      <c r="L80" s="172"/>
      <c r="M80" s="94" t="s">
        <v>19</v>
      </c>
      <c r="N80" s="95" t="s">
        <v>42</v>
      </c>
      <c r="O80" s="95" t="s">
        <v>100</v>
      </c>
      <c r="P80" s="95" t="s">
        <v>101</v>
      </c>
      <c r="Q80" s="95" t="s">
        <v>102</v>
      </c>
      <c r="R80" s="95" t="s">
        <v>103</v>
      </c>
      <c r="S80" s="95" t="s">
        <v>104</v>
      </c>
      <c r="T80" s="96" t="s">
        <v>105</v>
      </c>
      <c r="U80" s="167"/>
      <c r="V80" s="167"/>
      <c r="W80" s="167"/>
      <c r="X80" s="167"/>
      <c r="Y80" s="167"/>
      <c r="Z80" s="167"/>
      <c r="AA80" s="167"/>
      <c r="AB80" s="167"/>
      <c r="AC80" s="167"/>
      <c r="AD80" s="167"/>
      <c r="AE80" s="167"/>
    </row>
    <row r="81" s="2" customFormat="1" ht="22.8" customHeight="1">
      <c r="A81" s="40"/>
      <c r="B81" s="41"/>
      <c r="C81" s="101" t="s">
        <v>106</v>
      </c>
      <c r="D81" s="42"/>
      <c r="E81" s="42"/>
      <c r="F81" s="42"/>
      <c r="G81" s="42"/>
      <c r="H81" s="42"/>
      <c r="I81" s="42"/>
      <c r="J81" s="173">
        <f>BK81</f>
        <v>0</v>
      </c>
      <c r="K81" s="42"/>
      <c r="L81" s="46"/>
      <c r="M81" s="97"/>
      <c r="N81" s="174"/>
      <c r="O81" s="98"/>
      <c r="P81" s="175">
        <f>P82</f>
        <v>0</v>
      </c>
      <c r="Q81" s="98"/>
      <c r="R81" s="175">
        <f>R82</f>
        <v>5.4822759999999997</v>
      </c>
      <c r="S81" s="98"/>
      <c r="T81" s="176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93</v>
      </c>
      <c r="BK81" s="177">
        <f>BK82</f>
        <v>0</v>
      </c>
    </row>
    <row r="82" s="15" customFormat="1" ht="25.92" customHeight="1">
      <c r="A82" s="15"/>
      <c r="B82" s="249"/>
      <c r="C82" s="250"/>
      <c r="D82" s="251" t="s">
        <v>71</v>
      </c>
      <c r="E82" s="252" t="s">
        <v>181</v>
      </c>
      <c r="F82" s="252" t="s">
        <v>182</v>
      </c>
      <c r="G82" s="250"/>
      <c r="H82" s="250"/>
      <c r="I82" s="253"/>
      <c r="J82" s="254">
        <f>BK82</f>
        <v>0</v>
      </c>
      <c r="K82" s="250"/>
      <c r="L82" s="255"/>
      <c r="M82" s="256"/>
      <c r="N82" s="257"/>
      <c r="O82" s="257"/>
      <c r="P82" s="258">
        <f>P83</f>
        <v>0</v>
      </c>
      <c r="Q82" s="257"/>
      <c r="R82" s="258">
        <f>R83</f>
        <v>5.4822759999999997</v>
      </c>
      <c r="S82" s="257"/>
      <c r="T82" s="259">
        <f>T83</f>
        <v>0</v>
      </c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R82" s="260" t="s">
        <v>80</v>
      </c>
      <c r="AT82" s="261" t="s">
        <v>71</v>
      </c>
      <c r="AU82" s="261" t="s">
        <v>72</v>
      </c>
      <c r="AY82" s="260" t="s">
        <v>113</v>
      </c>
      <c r="BK82" s="262">
        <f>BK83</f>
        <v>0</v>
      </c>
    </row>
    <row r="83" s="15" customFormat="1" ht="22.8" customHeight="1">
      <c r="A83" s="15"/>
      <c r="B83" s="249"/>
      <c r="C83" s="250"/>
      <c r="D83" s="251" t="s">
        <v>71</v>
      </c>
      <c r="E83" s="263" t="s">
        <v>148</v>
      </c>
      <c r="F83" s="263" t="s">
        <v>183</v>
      </c>
      <c r="G83" s="250"/>
      <c r="H83" s="250"/>
      <c r="I83" s="253"/>
      <c r="J83" s="264">
        <f>BK83</f>
        <v>0</v>
      </c>
      <c r="K83" s="250"/>
      <c r="L83" s="255"/>
      <c r="M83" s="256"/>
      <c r="N83" s="257"/>
      <c r="O83" s="257"/>
      <c r="P83" s="258">
        <f>SUM(P84:P105)</f>
        <v>0</v>
      </c>
      <c r="Q83" s="257"/>
      <c r="R83" s="258">
        <f>SUM(R84:R105)</f>
        <v>5.4822759999999997</v>
      </c>
      <c r="S83" s="257"/>
      <c r="T83" s="259">
        <f>SUM(T84:T105)</f>
        <v>0</v>
      </c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R83" s="260" t="s">
        <v>80</v>
      </c>
      <c r="AT83" s="261" t="s">
        <v>71</v>
      </c>
      <c r="AU83" s="261" t="s">
        <v>80</v>
      </c>
      <c r="AY83" s="260" t="s">
        <v>113</v>
      </c>
      <c r="BK83" s="262">
        <f>SUM(BK84:BK105)</f>
        <v>0</v>
      </c>
    </row>
    <row r="84" s="2" customFormat="1" ht="78" customHeight="1">
      <c r="A84" s="40"/>
      <c r="B84" s="41"/>
      <c r="C84" s="178" t="s">
        <v>80</v>
      </c>
      <c r="D84" s="178" t="s">
        <v>107</v>
      </c>
      <c r="E84" s="179" t="s">
        <v>184</v>
      </c>
      <c r="F84" s="180" t="s">
        <v>185</v>
      </c>
      <c r="G84" s="181" t="s">
        <v>119</v>
      </c>
      <c r="H84" s="182">
        <v>1056.972</v>
      </c>
      <c r="I84" s="183"/>
      <c r="J84" s="184">
        <f>ROUND(I84*H84,2)</f>
        <v>0</v>
      </c>
      <c r="K84" s="180" t="s">
        <v>111</v>
      </c>
      <c r="L84" s="46"/>
      <c r="M84" s="185" t="s">
        <v>19</v>
      </c>
      <c r="N84" s="186" t="s">
        <v>43</v>
      </c>
      <c r="O84" s="86"/>
      <c r="P84" s="187">
        <f>O84*H84</f>
        <v>0</v>
      </c>
      <c r="Q84" s="187">
        <v>0</v>
      </c>
      <c r="R84" s="187">
        <f>Q84*H84</f>
        <v>0</v>
      </c>
      <c r="S84" s="187">
        <v>0</v>
      </c>
      <c r="T84" s="188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189" t="s">
        <v>112</v>
      </c>
      <c r="AT84" s="189" t="s">
        <v>107</v>
      </c>
      <c r="AU84" s="189" t="s">
        <v>82</v>
      </c>
      <c r="AY84" s="19" t="s">
        <v>113</v>
      </c>
      <c r="BE84" s="190">
        <f>IF(N84="základní",J84,0)</f>
        <v>0</v>
      </c>
      <c r="BF84" s="190">
        <f>IF(N84="snížená",J84,0)</f>
        <v>0</v>
      </c>
      <c r="BG84" s="190">
        <f>IF(N84="zákl. přenesená",J84,0)</f>
        <v>0</v>
      </c>
      <c r="BH84" s="190">
        <f>IF(N84="sníž. přenesená",J84,0)</f>
        <v>0</v>
      </c>
      <c r="BI84" s="190">
        <f>IF(N84="nulová",J84,0)</f>
        <v>0</v>
      </c>
      <c r="BJ84" s="19" t="s">
        <v>80</v>
      </c>
      <c r="BK84" s="190">
        <f>ROUND(I84*H84,2)</f>
        <v>0</v>
      </c>
      <c r="BL84" s="19" t="s">
        <v>112</v>
      </c>
      <c r="BM84" s="189" t="s">
        <v>186</v>
      </c>
    </row>
    <row r="85" s="10" customFormat="1">
      <c r="A85" s="10"/>
      <c r="B85" s="191"/>
      <c r="C85" s="192"/>
      <c r="D85" s="193" t="s">
        <v>115</v>
      </c>
      <c r="E85" s="194" t="s">
        <v>19</v>
      </c>
      <c r="F85" s="195" t="s">
        <v>187</v>
      </c>
      <c r="G85" s="192"/>
      <c r="H85" s="196">
        <v>1056.972</v>
      </c>
      <c r="I85" s="197"/>
      <c r="J85" s="192"/>
      <c r="K85" s="192"/>
      <c r="L85" s="198"/>
      <c r="M85" s="199"/>
      <c r="N85" s="200"/>
      <c r="O85" s="200"/>
      <c r="P85" s="200"/>
      <c r="Q85" s="200"/>
      <c r="R85" s="200"/>
      <c r="S85" s="200"/>
      <c r="T85" s="201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T85" s="202" t="s">
        <v>115</v>
      </c>
      <c r="AU85" s="202" t="s">
        <v>82</v>
      </c>
      <c r="AV85" s="10" t="s">
        <v>82</v>
      </c>
      <c r="AW85" s="10" t="s">
        <v>33</v>
      </c>
      <c r="AX85" s="10" t="s">
        <v>72</v>
      </c>
      <c r="AY85" s="202" t="s">
        <v>113</v>
      </c>
    </row>
    <row r="86" s="11" customFormat="1">
      <c r="A86" s="11"/>
      <c r="B86" s="203"/>
      <c r="C86" s="204"/>
      <c r="D86" s="193" t="s">
        <v>115</v>
      </c>
      <c r="E86" s="205" t="s">
        <v>19</v>
      </c>
      <c r="F86" s="206" t="s">
        <v>130</v>
      </c>
      <c r="G86" s="204"/>
      <c r="H86" s="207">
        <v>1056.972</v>
      </c>
      <c r="I86" s="208"/>
      <c r="J86" s="204"/>
      <c r="K86" s="204"/>
      <c r="L86" s="209"/>
      <c r="M86" s="210"/>
      <c r="N86" s="211"/>
      <c r="O86" s="211"/>
      <c r="P86" s="211"/>
      <c r="Q86" s="211"/>
      <c r="R86" s="211"/>
      <c r="S86" s="211"/>
      <c r="T86" s="212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T86" s="213" t="s">
        <v>115</v>
      </c>
      <c r="AU86" s="213" t="s">
        <v>82</v>
      </c>
      <c r="AV86" s="11" t="s">
        <v>112</v>
      </c>
      <c r="AW86" s="11" t="s">
        <v>33</v>
      </c>
      <c r="AX86" s="11" t="s">
        <v>80</v>
      </c>
      <c r="AY86" s="213" t="s">
        <v>113</v>
      </c>
    </row>
    <row r="87" s="2" customFormat="1" ht="78" customHeight="1">
      <c r="A87" s="40"/>
      <c r="B87" s="41"/>
      <c r="C87" s="178" t="s">
        <v>82</v>
      </c>
      <c r="D87" s="178" t="s">
        <v>107</v>
      </c>
      <c r="E87" s="179" t="s">
        <v>188</v>
      </c>
      <c r="F87" s="180" t="s">
        <v>189</v>
      </c>
      <c r="G87" s="181" t="s">
        <v>119</v>
      </c>
      <c r="H87" s="182">
        <v>690.25199999999995</v>
      </c>
      <c r="I87" s="183"/>
      <c r="J87" s="184">
        <f>ROUND(I87*H87,2)</f>
        <v>0</v>
      </c>
      <c r="K87" s="180" t="s">
        <v>111</v>
      </c>
      <c r="L87" s="46"/>
      <c r="M87" s="185" t="s">
        <v>19</v>
      </c>
      <c r="N87" s="186" t="s">
        <v>43</v>
      </c>
      <c r="O87" s="86"/>
      <c r="P87" s="187">
        <f>O87*H87</f>
        <v>0</v>
      </c>
      <c r="Q87" s="187">
        <v>0</v>
      </c>
      <c r="R87" s="187">
        <f>Q87*H87</f>
        <v>0</v>
      </c>
      <c r="S87" s="187">
        <v>0</v>
      </c>
      <c r="T87" s="188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189" t="s">
        <v>112</v>
      </c>
      <c r="AT87" s="189" t="s">
        <v>107</v>
      </c>
      <c r="AU87" s="189" t="s">
        <v>82</v>
      </c>
      <c r="AY87" s="19" t="s">
        <v>113</v>
      </c>
      <c r="BE87" s="190">
        <f>IF(N87="základní",J87,0)</f>
        <v>0</v>
      </c>
      <c r="BF87" s="190">
        <f>IF(N87="snížená",J87,0)</f>
        <v>0</v>
      </c>
      <c r="BG87" s="190">
        <f>IF(N87="zákl. přenesená",J87,0)</f>
        <v>0</v>
      </c>
      <c r="BH87" s="190">
        <f>IF(N87="sníž. přenesená",J87,0)</f>
        <v>0</v>
      </c>
      <c r="BI87" s="190">
        <f>IF(N87="nulová",J87,0)</f>
        <v>0</v>
      </c>
      <c r="BJ87" s="19" t="s">
        <v>80</v>
      </c>
      <c r="BK87" s="190">
        <f>ROUND(I87*H87,2)</f>
        <v>0</v>
      </c>
      <c r="BL87" s="19" t="s">
        <v>112</v>
      </c>
      <c r="BM87" s="189" t="s">
        <v>190</v>
      </c>
    </row>
    <row r="88" s="10" customFormat="1">
      <c r="A88" s="10"/>
      <c r="B88" s="191"/>
      <c r="C88" s="192"/>
      <c r="D88" s="193" t="s">
        <v>115</v>
      </c>
      <c r="E88" s="194" t="s">
        <v>19</v>
      </c>
      <c r="F88" s="195" t="s">
        <v>191</v>
      </c>
      <c r="G88" s="192"/>
      <c r="H88" s="196">
        <v>690.25199999999995</v>
      </c>
      <c r="I88" s="197"/>
      <c r="J88" s="192"/>
      <c r="K88" s="192"/>
      <c r="L88" s="198"/>
      <c r="M88" s="199"/>
      <c r="N88" s="200"/>
      <c r="O88" s="200"/>
      <c r="P88" s="200"/>
      <c r="Q88" s="200"/>
      <c r="R88" s="200"/>
      <c r="S88" s="200"/>
      <c r="T88" s="201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02" t="s">
        <v>115</v>
      </c>
      <c r="AU88" s="202" t="s">
        <v>82</v>
      </c>
      <c r="AV88" s="10" t="s">
        <v>82</v>
      </c>
      <c r="AW88" s="10" t="s">
        <v>33</v>
      </c>
      <c r="AX88" s="10" t="s">
        <v>72</v>
      </c>
      <c r="AY88" s="202" t="s">
        <v>113</v>
      </c>
    </row>
    <row r="89" s="11" customFormat="1">
      <c r="A89" s="11"/>
      <c r="B89" s="203"/>
      <c r="C89" s="204"/>
      <c r="D89" s="193" t="s">
        <v>115</v>
      </c>
      <c r="E89" s="205" t="s">
        <v>19</v>
      </c>
      <c r="F89" s="206" t="s">
        <v>130</v>
      </c>
      <c r="G89" s="204"/>
      <c r="H89" s="207">
        <v>690.25199999999995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T89" s="213" t="s">
        <v>115</v>
      </c>
      <c r="AU89" s="213" t="s">
        <v>82</v>
      </c>
      <c r="AV89" s="11" t="s">
        <v>112</v>
      </c>
      <c r="AW89" s="11" t="s">
        <v>33</v>
      </c>
      <c r="AX89" s="11" t="s">
        <v>80</v>
      </c>
      <c r="AY89" s="213" t="s">
        <v>113</v>
      </c>
    </row>
    <row r="90" s="2" customFormat="1" ht="78" customHeight="1">
      <c r="A90" s="40"/>
      <c r="B90" s="41"/>
      <c r="C90" s="178" t="s">
        <v>131</v>
      </c>
      <c r="D90" s="178" t="s">
        <v>107</v>
      </c>
      <c r="E90" s="179" t="s">
        <v>192</v>
      </c>
      <c r="F90" s="180" t="s">
        <v>193</v>
      </c>
      <c r="G90" s="181" t="s">
        <v>110</v>
      </c>
      <c r="H90" s="182">
        <v>74900</v>
      </c>
      <c r="I90" s="183"/>
      <c r="J90" s="184">
        <f>ROUND(I90*H90,2)</f>
        <v>0</v>
      </c>
      <c r="K90" s="180" t="s">
        <v>111</v>
      </c>
      <c r="L90" s="46"/>
      <c r="M90" s="185" t="s">
        <v>19</v>
      </c>
      <c r="N90" s="186" t="s">
        <v>43</v>
      </c>
      <c r="O90" s="86"/>
      <c r="P90" s="187">
        <f>O90*H90</f>
        <v>0</v>
      </c>
      <c r="Q90" s="187">
        <v>0</v>
      </c>
      <c r="R90" s="187">
        <f>Q90*H90</f>
        <v>0</v>
      </c>
      <c r="S90" s="187">
        <v>0</v>
      </c>
      <c r="T90" s="18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189" t="s">
        <v>112</v>
      </c>
      <c r="AT90" s="189" t="s">
        <v>107</v>
      </c>
      <c r="AU90" s="189" t="s">
        <v>82</v>
      </c>
      <c r="AY90" s="19" t="s">
        <v>113</v>
      </c>
      <c r="BE90" s="190">
        <f>IF(N90="základní",J90,0)</f>
        <v>0</v>
      </c>
      <c r="BF90" s="190">
        <f>IF(N90="snížená",J90,0)</f>
        <v>0</v>
      </c>
      <c r="BG90" s="190">
        <f>IF(N90="zákl. přenesená",J90,0)</f>
        <v>0</v>
      </c>
      <c r="BH90" s="190">
        <f>IF(N90="sníž. přenesená",J90,0)</f>
        <v>0</v>
      </c>
      <c r="BI90" s="190">
        <f>IF(N90="nulová",J90,0)</f>
        <v>0</v>
      </c>
      <c r="BJ90" s="19" t="s">
        <v>80</v>
      </c>
      <c r="BK90" s="190">
        <f>ROUND(I90*H90,2)</f>
        <v>0</v>
      </c>
      <c r="BL90" s="19" t="s">
        <v>112</v>
      </c>
      <c r="BM90" s="189" t="s">
        <v>194</v>
      </c>
    </row>
    <row r="91" s="10" customFormat="1">
      <c r="A91" s="10"/>
      <c r="B91" s="191"/>
      <c r="C91" s="192"/>
      <c r="D91" s="193" t="s">
        <v>115</v>
      </c>
      <c r="E91" s="194" t="s">
        <v>19</v>
      </c>
      <c r="F91" s="195" t="s">
        <v>195</v>
      </c>
      <c r="G91" s="192"/>
      <c r="H91" s="196">
        <v>74900</v>
      </c>
      <c r="I91" s="197"/>
      <c r="J91" s="192"/>
      <c r="K91" s="192"/>
      <c r="L91" s="198"/>
      <c r="M91" s="199"/>
      <c r="N91" s="200"/>
      <c r="O91" s="200"/>
      <c r="P91" s="200"/>
      <c r="Q91" s="200"/>
      <c r="R91" s="200"/>
      <c r="S91" s="200"/>
      <c r="T91" s="201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02" t="s">
        <v>115</v>
      </c>
      <c r="AU91" s="202" t="s">
        <v>82</v>
      </c>
      <c r="AV91" s="10" t="s">
        <v>82</v>
      </c>
      <c r="AW91" s="10" t="s">
        <v>33</v>
      </c>
      <c r="AX91" s="10" t="s">
        <v>72</v>
      </c>
      <c r="AY91" s="202" t="s">
        <v>113</v>
      </c>
    </row>
    <row r="92" s="11" customFormat="1">
      <c r="A92" s="11"/>
      <c r="B92" s="203"/>
      <c r="C92" s="204"/>
      <c r="D92" s="193" t="s">
        <v>115</v>
      </c>
      <c r="E92" s="205" t="s">
        <v>19</v>
      </c>
      <c r="F92" s="206" t="s">
        <v>130</v>
      </c>
      <c r="G92" s="204"/>
      <c r="H92" s="207">
        <v>74900</v>
      </c>
      <c r="I92" s="208"/>
      <c r="J92" s="204"/>
      <c r="K92" s="204"/>
      <c r="L92" s="209"/>
      <c r="M92" s="210"/>
      <c r="N92" s="211"/>
      <c r="O92" s="211"/>
      <c r="P92" s="211"/>
      <c r="Q92" s="211"/>
      <c r="R92" s="211"/>
      <c r="S92" s="211"/>
      <c r="T92" s="212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T92" s="213" t="s">
        <v>115</v>
      </c>
      <c r="AU92" s="213" t="s">
        <v>82</v>
      </c>
      <c r="AV92" s="11" t="s">
        <v>112</v>
      </c>
      <c r="AW92" s="11" t="s">
        <v>33</v>
      </c>
      <c r="AX92" s="11" t="s">
        <v>80</v>
      </c>
      <c r="AY92" s="213" t="s">
        <v>113</v>
      </c>
    </row>
    <row r="93" s="2" customFormat="1" ht="16.5" customHeight="1">
      <c r="A93" s="40"/>
      <c r="B93" s="41"/>
      <c r="C93" s="214" t="s">
        <v>165</v>
      </c>
      <c r="D93" s="214" t="s">
        <v>158</v>
      </c>
      <c r="E93" s="215" t="s">
        <v>159</v>
      </c>
      <c r="F93" s="216" t="s">
        <v>160</v>
      </c>
      <c r="G93" s="217" t="s">
        <v>161</v>
      </c>
      <c r="H93" s="218">
        <v>3785.529</v>
      </c>
      <c r="I93" s="219"/>
      <c r="J93" s="220">
        <f>ROUND(I93*H93,2)</f>
        <v>0</v>
      </c>
      <c r="K93" s="216" t="s">
        <v>19</v>
      </c>
      <c r="L93" s="221"/>
      <c r="M93" s="222" t="s">
        <v>19</v>
      </c>
      <c r="N93" s="223" t="s">
        <v>43</v>
      </c>
      <c r="O93" s="86"/>
      <c r="P93" s="187">
        <f>O93*H93</f>
        <v>0</v>
      </c>
      <c r="Q93" s="187">
        <v>0.001</v>
      </c>
      <c r="R93" s="187">
        <f>Q93*H93</f>
        <v>3.7855289999999999</v>
      </c>
      <c r="S93" s="187">
        <v>0</v>
      </c>
      <c r="T93" s="18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189" t="s">
        <v>162</v>
      </c>
      <c r="AT93" s="189" t="s">
        <v>158</v>
      </c>
      <c r="AU93" s="189" t="s">
        <v>82</v>
      </c>
      <c r="AY93" s="19" t="s">
        <v>113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9" t="s">
        <v>80</v>
      </c>
      <c r="BK93" s="190">
        <f>ROUND(I93*H93,2)</f>
        <v>0</v>
      </c>
      <c r="BL93" s="19" t="s">
        <v>112</v>
      </c>
      <c r="BM93" s="189" t="s">
        <v>196</v>
      </c>
    </row>
    <row r="94" s="12" customFormat="1">
      <c r="A94" s="12"/>
      <c r="B94" s="224"/>
      <c r="C94" s="225"/>
      <c r="D94" s="193" t="s">
        <v>115</v>
      </c>
      <c r="E94" s="226" t="s">
        <v>19</v>
      </c>
      <c r="F94" s="227" t="s">
        <v>197</v>
      </c>
      <c r="G94" s="225"/>
      <c r="H94" s="226" t="s">
        <v>19</v>
      </c>
      <c r="I94" s="228"/>
      <c r="J94" s="225"/>
      <c r="K94" s="225"/>
      <c r="L94" s="229"/>
      <c r="M94" s="230"/>
      <c r="N94" s="231"/>
      <c r="O94" s="231"/>
      <c r="P94" s="231"/>
      <c r="Q94" s="231"/>
      <c r="R94" s="231"/>
      <c r="S94" s="231"/>
      <c r="T94" s="23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33" t="s">
        <v>115</v>
      </c>
      <c r="AU94" s="233" t="s">
        <v>82</v>
      </c>
      <c r="AV94" s="12" t="s">
        <v>80</v>
      </c>
      <c r="AW94" s="12" t="s">
        <v>33</v>
      </c>
      <c r="AX94" s="12" t="s">
        <v>72</v>
      </c>
      <c r="AY94" s="233" t="s">
        <v>113</v>
      </c>
    </row>
    <row r="95" s="10" customFormat="1">
      <c r="A95" s="10"/>
      <c r="B95" s="191"/>
      <c r="C95" s="192"/>
      <c r="D95" s="193" t="s">
        <v>115</v>
      </c>
      <c r="E95" s="194" t="s">
        <v>19</v>
      </c>
      <c r="F95" s="195" t="s">
        <v>198</v>
      </c>
      <c r="G95" s="192"/>
      <c r="H95" s="196">
        <v>3785.529</v>
      </c>
      <c r="I95" s="197"/>
      <c r="J95" s="192"/>
      <c r="K95" s="192"/>
      <c r="L95" s="198"/>
      <c r="M95" s="199"/>
      <c r="N95" s="200"/>
      <c r="O95" s="200"/>
      <c r="P95" s="200"/>
      <c r="Q95" s="200"/>
      <c r="R95" s="200"/>
      <c r="S95" s="200"/>
      <c r="T95" s="201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02" t="s">
        <v>115</v>
      </c>
      <c r="AU95" s="202" t="s">
        <v>82</v>
      </c>
      <c r="AV95" s="10" t="s">
        <v>82</v>
      </c>
      <c r="AW95" s="10" t="s">
        <v>33</v>
      </c>
      <c r="AX95" s="10" t="s">
        <v>72</v>
      </c>
      <c r="AY95" s="202" t="s">
        <v>113</v>
      </c>
    </row>
    <row r="96" s="11" customFormat="1">
      <c r="A96" s="11"/>
      <c r="B96" s="203"/>
      <c r="C96" s="204"/>
      <c r="D96" s="193" t="s">
        <v>115</v>
      </c>
      <c r="E96" s="205" t="s">
        <v>19</v>
      </c>
      <c r="F96" s="206" t="s">
        <v>130</v>
      </c>
      <c r="G96" s="204"/>
      <c r="H96" s="207">
        <v>3785.529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T96" s="213" t="s">
        <v>115</v>
      </c>
      <c r="AU96" s="213" t="s">
        <v>82</v>
      </c>
      <c r="AV96" s="11" t="s">
        <v>112</v>
      </c>
      <c r="AW96" s="11" t="s">
        <v>33</v>
      </c>
      <c r="AX96" s="11" t="s">
        <v>80</v>
      </c>
      <c r="AY96" s="213" t="s">
        <v>113</v>
      </c>
    </row>
    <row r="97" s="2" customFormat="1" ht="16.5" customHeight="1">
      <c r="A97" s="40"/>
      <c r="B97" s="41"/>
      <c r="C97" s="214" t="s">
        <v>162</v>
      </c>
      <c r="D97" s="214" t="s">
        <v>158</v>
      </c>
      <c r="E97" s="215" t="s">
        <v>166</v>
      </c>
      <c r="F97" s="216" t="s">
        <v>167</v>
      </c>
      <c r="G97" s="217" t="s">
        <v>161</v>
      </c>
      <c r="H97" s="218">
        <v>1696.7470000000001</v>
      </c>
      <c r="I97" s="219"/>
      <c r="J97" s="220">
        <f>ROUND(I97*H97,2)</f>
        <v>0</v>
      </c>
      <c r="K97" s="216" t="s">
        <v>19</v>
      </c>
      <c r="L97" s="221"/>
      <c r="M97" s="222" t="s">
        <v>19</v>
      </c>
      <c r="N97" s="223" t="s">
        <v>43</v>
      </c>
      <c r="O97" s="86"/>
      <c r="P97" s="187">
        <f>O97*H97</f>
        <v>0</v>
      </c>
      <c r="Q97" s="187">
        <v>0.001</v>
      </c>
      <c r="R97" s="187">
        <f>Q97*H97</f>
        <v>1.696747</v>
      </c>
      <c r="S97" s="187">
        <v>0</v>
      </c>
      <c r="T97" s="18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189" t="s">
        <v>162</v>
      </c>
      <c r="AT97" s="189" t="s">
        <v>158</v>
      </c>
      <c r="AU97" s="189" t="s">
        <v>82</v>
      </c>
      <c r="AY97" s="19" t="s">
        <v>113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19" t="s">
        <v>80</v>
      </c>
      <c r="BK97" s="190">
        <f>ROUND(I97*H97,2)</f>
        <v>0</v>
      </c>
      <c r="BL97" s="19" t="s">
        <v>112</v>
      </c>
      <c r="BM97" s="189" t="s">
        <v>199</v>
      </c>
    </row>
    <row r="98" s="12" customFormat="1">
      <c r="A98" s="12"/>
      <c r="B98" s="224"/>
      <c r="C98" s="225"/>
      <c r="D98" s="193" t="s">
        <v>115</v>
      </c>
      <c r="E98" s="226" t="s">
        <v>19</v>
      </c>
      <c r="F98" s="227" t="s">
        <v>200</v>
      </c>
      <c r="G98" s="225"/>
      <c r="H98" s="226" t="s">
        <v>19</v>
      </c>
      <c r="I98" s="228"/>
      <c r="J98" s="225"/>
      <c r="K98" s="225"/>
      <c r="L98" s="229"/>
      <c r="M98" s="230"/>
      <c r="N98" s="231"/>
      <c r="O98" s="231"/>
      <c r="P98" s="231"/>
      <c r="Q98" s="231"/>
      <c r="R98" s="231"/>
      <c r="S98" s="231"/>
      <c r="T98" s="23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33" t="s">
        <v>115</v>
      </c>
      <c r="AU98" s="233" t="s">
        <v>82</v>
      </c>
      <c r="AV98" s="12" t="s">
        <v>80</v>
      </c>
      <c r="AW98" s="12" t="s">
        <v>33</v>
      </c>
      <c r="AX98" s="12" t="s">
        <v>72</v>
      </c>
      <c r="AY98" s="233" t="s">
        <v>113</v>
      </c>
    </row>
    <row r="99" s="12" customFormat="1">
      <c r="A99" s="12"/>
      <c r="B99" s="224"/>
      <c r="C99" s="225"/>
      <c r="D99" s="193" t="s">
        <v>115</v>
      </c>
      <c r="E99" s="226" t="s">
        <v>19</v>
      </c>
      <c r="F99" s="227" t="s">
        <v>201</v>
      </c>
      <c r="G99" s="225"/>
      <c r="H99" s="226" t="s">
        <v>19</v>
      </c>
      <c r="I99" s="228"/>
      <c r="J99" s="225"/>
      <c r="K99" s="225"/>
      <c r="L99" s="229"/>
      <c r="M99" s="230"/>
      <c r="N99" s="231"/>
      <c r="O99" s="231"/>
      <c r="P99" s="231"/>
      <c r="Q99" s="231"/>
      <c r="R99" s="231"/>
      <c r="S99" s="231"/>
      <c r="T99" s="23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33" t="s">
        <v>115</v>
      </c>
      <c r="AU99" s="233" t="s">
        <v>82</v>
      </c>
      <c r="AV99" s="12" t="s">
        <v>80</v>
      </c>
      <c r="AW99" s="12" t="s">
        <v>33</v>
      </c>
      <c r="AX99" s="12" t="s">
        <v>72</v>
      </c>
      <c r="AY99" s="233" t="s">
        <v>113</v>
      </c>
    </row>
    <row r="100" s="10" customFormat="1">
      <c r="A100" s="10"/>
      <c r="B100" s="191"/>
      <c r="C100" s="192"/>
      <c r="D100" s="193" t="s">
        <v>115</v>
      </c>
      <c r="E100" s="194" t="s">
        <v>19</v>
      </c>
      <c r="F100" s="195" t="s">
        <v>202</v>
      </c>
      <c r="G100" s="192"/>
      <c r="H100" s="196">
        <v>1696.7470000000001</v>
      </c>
      <c r="I100" s="197"/>
      <c r="J100" s="192"/>
      <c r="K100" s="192"/>
      <c r="L100" s="198"/>
      <c r="M100" s="199"/>
      <c r="N100" s="200"/>
      <c r="O100" s="200"/>
      <c r="P100" s="200"/>
      <c r="Q100" s="200"/>
      <c r="R100" s="200"/>
      <c r="S100" s="200"/>
      <c r="T100" s="201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02" t="s">
        <v>115</v>
      </c>
      <c r="AU100" s="202" t="s">
        <v>82</v>
      </c>
      <c r="AV100" s="10" t="s">
        <v>82</v>
      </c>
      <c r="AW100" s="10" t="s">
        <v>33</v>
      </c>
      <c r="AX100" s="10" t="s">
        <v>72</v>
      </c>
      <c r="AY100" s="202" t="s">
        <v>113</v>
      </c>
    </row>
    <row r="101" s="11" customFormat="1">
      <c r="A101" s="11"/>
      <c r="B101" s="203"/>
      <c r="C101" s="204"/>
      <c r="D101" s="193" t="s">
        <v>115</v>
      </c>
      <c r="E101" s="205" t="s">
        <v>19</v>
      </c>
      <c r="F101" s="206" t="s">
        <v>130</v>
      </c>
      <c r="G101" s="204"/>
      <c r="H101" s="207">
        <v>1696.7470000000001</v>
      </c>
      <c r="I101" s="208"/>
      <c r="J101" s="204"/>
      <c r="K101" s="204"/>
      <c r="L101" s="209"/>
      <c r="M101" s="210"/>
      <c r="N101" s="211"/>
      <c r="O101" s="211"/>
      <c r="P101" s="211"/>
      <c r="Q101" s="211"/>
      <c r="R101" s="211"/>
      <c r="S101" s="211"/>
      <c r="T101" s="212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T101" s="213" t="s">
        <v>115</v>
      </c>
      <c r="AU101" s="213" t="s">
        <v>82</v>
      </c>
      <c r="AV101" s="11" t="s">
        <v>112</v>
      </c>
      <c r="AW101" s="11" t="s">
        <v>33</v>
      </c>
      <c r="AX101" s="11" t="s">
        <v>80</v>
      </c>
      <c r="AY101" s="213" t="s">
        <v>113</v>
      </c>
    </row>
    <row r="102" s="2" customFormat="1" ht="16.5" customHeight="1">
      <c r="A102" s="40"/>
      <c r="B102" s="41"/>
      <c r="C102" s="214" t="s">
        <v>203</v>
      </c>
      <c r="D102" s="214" t="s">
        <v>158</v>
      </c>
      <c r="E102" s="215" t="s">
        <v>204</v>
      </c>
      <c r="F102" s="216" t="s">
        <v>205</v>
      </c>
      <c r="G102" s="217" t="s">
        <v>172</v>
      </c>
      <c r="H102" s="218">
        <v>283.91500000000002</v>
      </c>
      <c r="I102" s="219"/>
      <c r="J102" s="220">
        <f>ROUND(I102*H102,2)</f>
        <v>0</v>
      </c>
      <c r="K102" s="216" t="s">
        <v>19</v>
      </c>
      <c r="L102" s="221"/>
      <c r="M102" s="222" t="s">
        <v>19</v>
      </c>
      <c r="N102" s="223" t="s">
        <v>43</v>
      </c>
      <c r="O102" s="86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189" t="s">
        <v>162</v>
      </c>
      <c r="AT102" s="189" t="s">
        <v>158</v>
      </c>
      <c r="AU102" s="189" t="s">
        <v>82</v>
      </c>
      <c r="AY102" s="19" t="s">
        <v>113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9" t="s">
        <v>80</v>
      </c>
      <c r="BK102" s="190">
        <f>ROUND(I102*H102,2)</f>
        <v>0</v>
      </c>
      <c r="BL102" s="19" t="s">
        <v>112</v>
      </c>
      <c r="BM102" s="189" t="s">
        <v>206</v>
      </c>
    </row>
    <row r="103" s="10" customFormat="1">
      <c r="A103" s="10"/>
      <c r="B103" s="191"/>
      <c r="C103" s="192"/>
      <c r="D103" s="193" t="s">
        <v>115</v>
      </c>
      <c r="E103" s="194" t="s">
        <v>19</v>
      </c>
      <c r="F103" s="195" t="s">
        <v>207</v>
      </c>
      <c r="G103" s="192"/>
      <c r="H103" s="196">
        <v>283.91500000000002</v>
      </c>
      <c r="I103" s="197"/>
      <c r="J103" s="192"/>
      <c r="K103" s="192"/>
      <c r="L103" s="198"/>
      <c r="M103" s="199"/>
      <c r="N103" s="200"/>
      <c r="O103" s="200"/>
      <c r="P103" s="200"/>
      <c r="Q103" s="200"/>
      <c r="R103" s="200"/>
      <c r="S103" s="200"/>
      <c r="T103" s="201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02" t="s">
        <v>115</v>
      </c>
      <c r="AU103" s="202" t="s">
        <v>82</v>
      </c>
      <c r="AV103" s="10" t="s">
        <v>82</v>
      </c>
      <c r="AW103" s="10" t="s">
        <v>33</v>
      </c>
      <c r="AX103" s="10" t="s">
        <v>72</v>
      </c>
      <c r="AY103" s="202" t="s">
        <v>113</v>
      </c>
    </row>
    <row r="104" s="12" customFormat="1">
      <c r="A104" s="12"/>
      <c r="B104" s="224"/>
      <c r="C104" s="225"/>
      <c r="D104" s="193" t="s">
        <v>115</v>
      </c>
      <c r="E104" s="226" t="s">
        <v>19</v>
      </c>
      <c r="F104" s="227" t="s">
        <v>208</v>
      </c>
      <c r="G104" s="225"/>
      <c r="H104" s="226" t="s">
        <v>19</v>
      </c>
      <c r="I104" s="228"/>
      <c r="J104" s="225"/>
      <c r="K104" s="225"/>
      <c r="L104" s="229"/>
      <c r="M104" s="230"/>
      <c r="N104" s="231"/>
      <c r="O104" s="231"/>
      <c r="P104" s="231"/>
      <c r="Q104" s="231"/>
      <c r="R104" s="231"/>
      <c r="S104" s="231"/>
      <c r="T104" s="23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33" t="s">
        <v>115</v>
      </c>
      <c r="AU104" s="233" t="s">
        <v>82</v>
      </c>
      <c r="AV104" s="12" t="s">
        <v>80</v>
      </c>
      <c r="AW104" s="12" t="s">
        <v>33</v>
      </c>
      <c r="AX104" s="12" t="s">
        <v>72</v>
      </c>
      <c r="AY104" s="233" t="s">
        <v>113</v>
      </c>
    </row>
    <row r="105" s="11" customFormat="1">
      <c r="A105" s="11"/>
      <c r="B105" s="203"/>
      <c r="C105" s="204"/>
      <c r="D105" s="193" t="s">
        <v>115</v>
      </c>
      <c r="E105" s="205" t="s">
        <v>19</v>
      </c>
      <c r="F105" s="206" t="s">
        <v>130</v>
      </c>
      <c r="G105" s="204"/>
      <c r="H105" s="207">
        <v>283.91500000000002</v>
      </c>
      <c r="I105" s="208"/>
      <c r="J105" s="204"/>
      <c r="K105" s="204"/>
      <c r="L105" s="209"/>
      <c r="M105" s="234"/>
      <c r="N105" s="235"/>
      <c r="O105" s="235"/>
      <c r="P105" s="235"/>
      <c r="Q105" s="235"/>
      <c r="R105" s="235"/>
      <c r="S105" s="235"/>
      <c r="T105" s="236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T105" s="213" t="s">
        <v>115</v>
      </c>
      <c r="AU105" s="213" t="s">
        <v>82</v>
      </c>
      <c r="AV105" s="11" t="s">
        <v>112</v>
      </c>
      <c r="AW105" s="11" t="s">
        <v>33</v>
      </c>
      <c r="AX105" s="11" t="s">
        <v>80</v>
      </c>
      <c r="AY105" s="213" t="s">
        <v>113</v>
      </c>
    </row>
    <row r="106" s="2" customFormat="1" ht="6.96" customHeight="1">
      <c r="A106" s="40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46"/>
      <c r="M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</sheetData>
  <sheetProtection sheet="1" autoFilter="0" formatColumns="0" formatRows="0" objects="1" scenarios="1" spinCount="100000" saltValue="zgg2PENI7JxXuRoOvf3CuNZdCPBexD/qhmJ8UAoF8YSyIpuD6rqdxbuS9Ze0MAN1G7wwVULD9IXUX6+PPRdMyA==" hashValue="Qp17rGDVZV45MCm3SiCRQ6xopGDPHk8aZuL7KDjRUFBGSAu2Ac5xIUQyfSfOnd1AQn3bITjY77Ri/SwiMtg83A==" algorithmName="SHA-512" password="CC35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6" customFormat="1" ht="45" customHeight="1">
      <c r="B3" s="269"/>
      <c r="C3" s="270" t="s">
        <v>209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210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211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212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213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214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215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216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217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218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219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79</v>
      </c>
      <c r="F18" s="276" t="s">
        <v>220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221</v>
      </c>
      <c r="F19" s="276" t="s">
        <v>222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223</v>
      </c>
      <c r="F20" s="276" t="s">
        <v>224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225</v>
      </c>
      <c r="F21" s="276" t="s">
        <v>226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227</v>
      </c>
      <c r="F22" s="276" t="s">
        <v>228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229</v>
      </c>
      <c r="F23" s="276" t="s">
        <v>230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231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232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233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234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235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236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237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238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239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95</v>
      </c>
      <c r="F36" s="276"/>
      <c r="G36" s="276" t="s">
        <v>240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241</v>
      </c>
      <c r="F37" s="276"/>
      <c r="G37" s="276" t="s">
        <v>242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53</v>
      </c>
      <c r="F38" s="276"/>
      <c r="G38" s="276" t="s">
        <v>243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54</v>
      </c>
      <c r="F39" s="276"/>
      <c r="G39" s="276" t="s">
        <v>244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96</v>
      </c>
      <c r="F40" s="276"/>
      <c r="G40" s="276" t="s">
        <v>245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97</v>
      </c>
      <c r="F41" s="276"/>
      <c r="G41" s="276" t="s">
        <v>246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247</v>
      </c>
      <c r="F42" s="276"/>
      <c r="G42" s="276" t="s">
        <v>248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249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250</v>
      </c>
      <c r="F44" s="276"/>
      <c r="G44" s="276" t="s">
        <v>251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99</v>
      </c>
      <c r="F45" s="276"/>
      <c r="G45" s="276" t="s">
        <v>252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253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254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255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256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257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258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259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260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261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262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263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264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265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266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267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268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269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270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271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272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273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274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275</v>
      </c>
      <c r="D76" s="294"/>
      <c r="E76" s="294"/>
      <c r="F76" s="294" t="s">
        <v>276</v>
      </c>
      <c r="G76" s="295"/>
      <c r="H76" s="294" t="s">
        <v>54</v>
      </c>
      <c r="I76" s="294" t="s">
        <v>57</v>
      </c>
      <c r="J76" s="294" t="s">
        <v>277</v>
      </c>
      <c r="K76" s="293"/>
    </row>
    <row r="77" s="1" customFormat="1" ht="17.25" customHeight="1">
      <c r="B77" s="291"/>
      <c r="C77" s="296" t="s">
        <v>278</v>
      </c>
      <c r="D77" s="296"/>
      <c r="E77" s="296"/>
      <c r="F77" s="297" t="s">
        <v>279</v>
      </c>
      <c r="G77" s="298"/>
      <c r="H77" s="296"/>
      <c r="I77" s="296"/>
      <c r="J77" s="296" t="s">
        <v>280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53</v>
      </c>
      <c r="D79" s="301"/>
      <c r="E79" s="301"/>
      <c r="F79" s="302" t="s">
        <v>281</v>
      </c>
      <c r="G79" s="303"/>
      <c r="H79" s="279" t="s">
        <v>282</v>
      </c>
      <c r="I79" s="279" t="s">
        <v>283</v>
      </c>
      <c r="J79" s="279">
        <v>20</v>
      </c>
      <c r="K79" s="293"/>
    </row>
    <row r="80" s="1" customFormat="1" ht="15" customHeight="1">
      <c r="B80" s="291"/>
      <c r="C80" s="279" t="s">
        <v>284</v>
      </c>
      <c r="D80" s="279"/>
      <c r="E80" s="279"/>
      <c r="F80" s="302" t="s">
        <v>281</v>
      </c>
      <c r="G80" s="303"/>
      <c r="H80" s="279" t="s">
        <v>285</v>
      </c>
      <c r="I80" s="279" t="s">
        <v>283</v>
      </c>
      <c r="J80" s="279">
        <v>120</v>
      </c>
      <c r="K80" s="293"/>
    </row>
    <row r="81" s="1" customFormat="1" ht="15" customHeight="1">
      <c r="B81" s="304"/>
      <c r="C81" s="279" t="s">
        <v>286</v>
      </c>
      <c r="D81" s="279"/>
      <c r="E81" s="279"/>
      <c r="F81" s="302" t="s">
        <v>287</v>
      </c>
      <c r="G81" s="303"/>
      <c r="H81" s="279" t="s">
        <v>288</v>
      </c>
      <c r="I81" s="279" t="s">
        <v>283</v>
      </c>
      <c r="J81" s="279">
        <v>50</v>
      </c>
      <c r="K81" s="293"/>
    </row>
    <row r="82" s="1" customFormat="1" ht="15" customHeight="1">
      <c r="B82" s="304"/>
      <c r="C82" s="279" t="s">
        <v>289</v>
      </c>
      <c r="D82" s="279"/>
      <c r="E82" s="279"/>
      <c r="F82" s="302" t="s">
        <v>281</v>
      </c>
      <c r="G82" s="303"/>
      <c r="H82" s="279" t="s">
        <v>290</v>
      </c>
      <c r="I82" s="279" t="s">
        <v>291</v>
      </c>
      <c r="J82" s="279"/>
      <c r="K82" s="293"/>
    </row>
    <row r="83" s="1" customFormat="1" ht="15" customHeight="1">
      <c r="B83" s="304"/>
      <c r="C83" s="305" t="s">
        <v>292</v>
      </c>
      <c r="D83" s="305"/>
      <c r="E83" s="305"/>
      <c r="F83" s="306" t="s">
        <v>287</v>
      </c>
      <c r="G83" s="305"/>
      <c r="H83" s="305" t="s">
        <v>293</v>
      </c>
      <c r="I83" s="305" t="s">
        <v>283</v>
      </c>
      <c r="J83" s="305">
        <v>15</v>
      </c>
      <c r="K83" s="293"/>
    </row>
    <row r="84" s="1" customFormat="1" ht="15" customHeight="1">
      <c r="B84" s="304"/>
      <c r="C84" s="305" t="s">
        <v>294</v>
      </c>
      <c r="D84" s="305"/>
      <c r="E84" s="305"/>
      <c r="F84" s="306" t="s">
        <v>287</v>
      </c>
      <c r="G84" s="305"/>
      <c r="H84" s="305" t="s">
        <v>295</v>
      </c>
      <c r="I84" s="305" t="s">
        <v>283</v>
      </c>
      <c r="J84" s="305">
        <v>15</v>
      </c>
      <c r="K84" s="293"/>
    </row>
    <row r="85" s="1" customFormat="1" ht="15" customHeight="1">
      <c r="B85" s="304"/>
      <c r="C85" s="305" t="s">
        <v>296</v>
      </c>
      <c r="D85" s="305"/>
      <c r="E85" s="305"/>
      <c r="F85" s="306" t="s">
        <v>287</v>
      </c>
      <c r="G85" s="305"/>
      <c r="H85" s="305" t="s">
        <v>297</v>
      </c>
      <c r="I85" s="305" t="s">
        <v>283</v>
      </c>
      <c r="J85" s="305">
        <v>20</v>
      </c>
      <c r="K85" s="293"/>
    </row>
    <row r="86" s="1" customFormat="1" ht="15" customHeight="1">
      <c r="B86" s="304"/>
      <c r="C86" s="305" t="s">
        <v>298</v>
      </c>
      <c r="D86" s="305"/>
      <c r="E86" s="305"/>
      <c r="F86" s="306" t="s">
        <v>287</v>
      </c>
      <c r="G86" s="305"/>
      <c r="H86" s="305" t="s">
        <v>299</v>
      </c>
      <c r="I86" s="305" t="s">
        <v>283</v>
      </c>
      <c r="J86" s="305">
        <v>20</v>
      </c>
      <c r="K86" s="293"/>
    </row>
    <row r="87" s="1" customFormat="1" ht="15" customHeight="1">
      <c r="B87" s="304"/>
      <c r="C87" s="279" t="s">
        <v>300</v>
      </c>
      <c r="D87" s="279"/>
      <c r="E87" s="279"/>
      <c r="F87" s="302" t="s">
        <v>287</v>
      </c>
      <c r="G87" s="303"/>
      <c r="H87" s="279" t="s">
        <v>301</v>
      </c>
      <c r="I87" s="279" t="s">
        <v>283</v>
      </c>
      <c r="J87" s="279">
        <v>50</v>
      </c>
      <c r="K87" s="293"/>
    </row>
    <row r="88" s="1" customFormat="1" ht="15" customHeight="1">
      <c r="B88" s="304"/>
      <c r="C88" s="279" t="s">
        <v>302</v>
      </c>
      <c r="D88" s="279"/>
      <c r="E88" s="279"/>
      <c r="F88" s="302" t="s">
        <v>287</v>
      </c>
      <c r="G88" s="303"/>
      <c r="H88" s="279" t="s">
        <v>303</v>
      </c>
      <c r="I88" s="279" t="s">
        <v>283</v>
      </c>
      <c r="J88" s="279">
        <v>20</v>
      </c>
      <c r="K88" s="293"/>
    </row>
    <row r="89" s="1" customFormat="1" ht="15" customHeight="1">
      <c r="B89" s="304"/>
      <c r="C89" s="279" t="s">
        <v>304</v>
      </c>
      <c r="D89" s="279"/>
      <c r="E89" s="279"/>
      <c r="F89" s="302" t="s">
        <v>287</v>
      </c>
      <c r="G89" s="303"/>
      <c r="H89" s="279" t="s">
        <v>305</v>
      </c>
      <c r="I89" s="279" t="s">
        <v>283</v>
      </c>
      <c r="J89" s="279">
        <v>20</v>
      </c>
      <c r="K89" s="293"/>
    </row>
    <row r="90" s="1" customFormat="1" ht="15" customHeight="1">
      <c r="B90" s="304"/>
      <c r="C90" s="279" t="s">
        <v>306</v>
      </c>
      <c r="D90" s="279"/>
      <c r="E90" s="279"/>
      <c r="F90" s="302" t="s">
        <v>287</v>
      </c>
      <c r="G90" s="303"/>
      <c r="H90" s="279" t="s">
        <v>307</v>
      </c>
      <c r="I90" s="279" t="s">
        <v>283</v>
      </c>
      <c r="J90" s="279">
        <v>50</v>
      </c>
      <c r="K90" s="293"/>
    </row>
    <row r="91" s="1" customFormat="1" ht="15" customHeight="1">
      <c r="B91" s="304"/>
      <c r="C91" s="279" t="s">
        <v>308</v>
      </c>
      <c r="D91" s="279"/>
      <c r="E91" s="279"/>
      <c r="F91" s="302" t="s">
        <v>287</v>
      </c>
      <c r="G91" s="303"/>
      <c r="H91" s="279" t="s">
        <v>308</v>
      </c>
      <c r="I91" s="279" t="s">
        <v>283</v>
      </c>
      <c r="J91" s="279">
        <v>50</v>
      </c>
      <c r="K91" s="293"/>
    </row>
    <row r="92" s="1" customFormat="1" ht="15" customHeight="1">
      <c r="B92" s="304"/>
      <c r="C92" s="279" t="s">
        <v>309</v>
      </c>
      <c r="D92" s="279"/>
      <c r="E92" s="279"/>
      <c r="F92" s="302" t="s">
        <v>287</v>
      </c>
      <c r="G92" s="303"/>
      <c r="H92" s="279" t="s">
        <v>310</v>
      </c>
      <c r="I92" s="279" t="s">
        <v>283</v>
      </c>
      <c r="J92" s="279">
        <v>255</v>
      </c>
      <c r="K92" s="293"/>
    </row>
    <row r="93" s="1" customFormat="1" ht="15" customHeight="1">
      <c r="B93" s="304"/>
      <c r="C93" s="279" t="s">
        <v>311</v>
      </c>
      <c r="D93" s="279"/>
      <c r="E93" s="279"/>
      <c r="F93" s="302" t="s">
        <v>281</v>
      </c>
      <c r="G93" s="303"/>
      <c r="H93" s="279" t="s">
        <v>312</v>
      </c>
      <c r="I93" s="279" t="s">
        <v>313</v>
      </c>
      <c r="J93" s="279"/>
      <c r="K93" s="293"/>
    </row>
    <row r="94" s="1" customFormat="1" ht="15" customHeight="1">
      <c r="B94" s="304"/>
      <c r="C94" s="279" t="s">
        <v>314</v>
      </c>
      <c r="D94" s="279"/>
      <c r="E94" s="279"/>
      <c r="F94" s="302" t="s">
        <v>281</v>
      </c>
      <c r="G94" s="303"/>
      <c r="H94" s="279" t="s">
        <v>315</v>
      </c>
      <c r="I94" s="279" t="s">
        <v>316</v>
      </c>
      <c r="J94" s="279"/>
      <c r="K94" s="293"/>
    </row>
    <row r="95" s="1" customFormat="1" ht="15" customHeight="1">
      <c r="B95" s="304"/>
      <c r="C95" s="279" t="s">
        <v>317</v>
      </c>
      <c r="D95" s="279"/>
      <c r="E95" s="279"/>
      <c r="F95" s="302" t="s">
        <v>281</v>
      </c>
      <c r="G95" s="303"/>
      <c r="H95" s="279" t="s">
        <v>317</v>
      </c>
      <c r="I95" s="279" t="s">
        <v>316</v>
      </c>
      <c r="J95" s="279"/>
      <c r="K95" s="293"/>
    </row>
    <row r="96" s="1" customFormat="1" ht="15" customHeight="1">
      <c r="B96" s="304"/>
      <c r="C96" s="279" t="s">
        <v>38</v>
      </c>
      <c r="D96" s="279"/>
      <c r="E96" s="279"/>
      <c r="F96" s="302" t="s">
        <v>281</v>
      </c>
      <c r="G96" s="303"/>
      <c r="H96" s="279" t="s">
        <v>318</v>
      </c>
      <c r="I96" s="279" t="s">
        <v>316</v>
      </c>
      <c r="J96" s="279"/>
      <c r="K96" s="293"/>
    </row>
    <row r="97" s="1" customFormat="1" ht="15" customHeight="1">
      <c r="B97" s="304"/>
      <c r="C97" s="279" t="s">
        <v>48</v>
      </c>
      <c r="D97" s="279"/>
      <c r="E97" s="279"/>
      <c r="F97" s="302" t="s">
        <v>281</v>
      </c>
      <c r="G97" s="303"/>
      <c r="H97" s="279" t="s">
        <v>319</v>
      </c>
      <c r="I97" s="279" t="s">
        <v>316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320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275</v>
      </c>
      <c r="D103" s="294"/>
      <c r="E103" s="294"/>
      <c r="F103" s="294" t="s">
        <v>276</v>
      </c>
      <c r="G103" s="295"/>
      <c r="H103" s="294" t="s">
        <v>54</v>
      </c>
      <c r="I103" s="294" t="s">
        <v>57</v>
      </c>
      <c r="J103" s="294" t="s">
        <v>277</v>
      </c>
      <c r="K103" s="293"/>
    </row>
    <row r="104" s="1" customFormat="1" ht="17.25" customHeight="1">
      <c r="B104" s="291"/>
      <c r="C104" s="296" t="s">
        <v>278</v>
      </c>
      <c r="D104" s="296"/>
      <c r="E104" s="296"/>
      <c r="F104" s="297" t="s">
        <v>279</v>
      </c>
      <c r="G104" s="298"/>
      <c r="H104" s="296"/>
      <c r="I104" s="296"/>
      <c r="J104" s="296" t="s">
        <v>280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53</v>
      </c>
      <c r="D106" s="301"/>
      <c r="E106" s="301"/>
      <c r="F106" s="302" t="s">
        <v>281</v>
      </c>
      <c r="G106" s="279"/>
      <c r="H106" s="279" t="s">
        <v>321</v>
      </c>
      <c r="I106" s="279" t="s">
        <v>283</v>
      </c>
      <c r="J106" s="279">
        <v>20</v>
      </c>
      <c r="K106" s="293"/>
    </row>
    <row r="107" s="1" customFormat="1" ht="15" customHeight="1">
      <c r="B107" s="291"/>
      <c r="C107" s="279" t="s">
        <v>284</v>
      </c>
      <c r="D107" s="279"/>
      <c r="E107" s="279"/>
      <c r="F107" s="302" t="s">
        <v>281</v>
      </c>
      <c r="G107" s="279"/>
      <c r="H107" s="279" t="s">
        <v>321</v>
      </c>
      <c r="I107" s="279" t="s">
        <v>283</v>
      </c>
      <c r="J107" s="279">
        <v>120</v>
      </c>
      <c r="K107" s="293"/>
    </row>
    <row r="108" s="1" customFormat="1" ht="15" customHeight="1">
      <c r="B108" s="304"/>
      <c r="C108" s="279" t="s">
        <v>286</v>
      </c>
      <c r="D108" s="279"/>
      <c r="E108" s="279"/>
      <c r="F108" s="302" t="s">
        <v>287</v>
      </c>
      <c r="G108" s="279"/>
      <c r="H108" s="279" t="s">
        <v>321</v>
      </c>
      <c r="I108" s="279" t="s">
        <v>283</v>
      </c>
      <c r="J108" s="279">
        <v>50</v>
      </c>
      <c r="K108" s="293"/>
    </row>
    <row r="109" s="1" customFormat="1" ht="15" customHeight="1">
      <c r="B109" s="304"/>
      <c r="C109" s="279" t="s">
        <v>289</v>
      </c>
      <c r="D109" s="279"/>
      <c r="E109" s="279"/>
      <c r="F109" s="302" t="s">
        <v>281</v>
      </c>
      <c r="G109" s="279"/>
      <c r="H109" s="279" t="s">
        <v>321</v>
      </c>
      <c r="I109" s="279" t="s">
        <v>291</v>
      </c>
      <c r="J109" s="279"/>
      <c r="K109" s="293"/>
    </row>
    <row r="110" s="1" customFormat="1" ht="15" customHeight="1">
      <c r="B110" s="304"/>
      <c r="C110" s="279" t="s">
        <v>300</v>
      </c>
      <c r="D110" s="279"/>
      <c r="E110" s="279"/>
      <c r="F110" s="302" t="s">
        <v>287</v>
      </c>
      <c r="G110" s="279"/>
      <c r="H110" s="279" t="s">
        <v>321</v>
      </c>
      <c r="I110" s="279" t="s">
        <v>283</v>
      </c>
      <c r="J110" s="279">
        <v>50</v>
      </c>
      <c r="K110" s="293"/>
    </row>
    <row r="111" s="1" customFormat="1" ht="15" customHeight="1">
      <c r="B111" s="304"/>
      <c r="C111" s="279" t="s">
        <v>308</v>
      </c>
      <c r="D111" s="279"/>
      <c r="E111" s="279"/>
      <c r="F111" s="302" t="s">
        <v>287</v>
      </c>
      <c r="G111" s="279"/>
      <c r="H111" s="279" t="s">
        <v>321</v>
      </c>
      <c r="I111" s="279" t="s">
        <v>283</v>
      </c>
      <c r="J111" s="279">
        <v>50</v>
      </c>
      <c r="K111" s="293"/>
    </row>
    <row r="112" s="1" customFormat="1" ht="15" customHeight="1">
      <c r="B112" s="304"/>
      <c r="C112" s="279" t="s">
        <v>306</v>
      </c>
      <c r="D112" s="279"/>
      <c r="E112" s="279"/>
      <c r="F112" s="302" t="s">
        <v>287</v>
      </c>
      <c r="G112" s="279"/>
      <c r="H112" s="279" t="s">
        <v>321</v>
      </c>
      <c r="I112" s="279" t="s">
        <v>283</v>
      </c>
      <c r="J112" s="279">
        <v>50</v>
      </c>
      <c r="K112" s="293"/>
    </row>
    <row r="113" s="1" customFormat="1" ht="15" customHeight="1">
      <c r="B113" s="304"/>
      <c r="C113" s="279" t="s">
        <v>53</v>
      </c>
      <c r="D113" s="279"/>
      <c r="E113" s="279"/>
      <c r="F113" s="302" t="s">
        <v>281</v>
      </c>
      <c r="G113" s="279"/>
      <c r="H113" s="279" t="s">
        <v>322</v>
      </c>
      <c r="I113" s="279" t="s">
        <v>283</v>
      </c>
      <c r="J113" s="279">
        <v>20</v>
      </c>
      <c r="K113" s="293"/>
    </row>
    <row r="114" s="1" customFormat="1" ht="15" customHeight="1">
      <c r="B114" s="304"/>
      <c r="C114" s="279" t="s">
        <v>323</v>
      </c>
      <c r="D114" s="279"/>
      <c r="E114" s="279"/>
      <c r="F114" s="302" t="s">
        <v>281</v>
      </c>
      <c r="G114" s="279"/>
      <c r="H114" s="279" t="s">
        <v>324</v>
      </c>
      <c r="I114" s="279" t="s">
        <v>283</v>
      </c>
      <c r="J114" s="279">
        <v>120</v>
      </c>
      <c r="K114" s="293"/>
    </row>
    <row r="115" s="1" customFormat="1" ht="15" customHeight="1">
      <c r="B115" s="304"/>
      <c r="C115" s="279" t="s">
        <v>38</v>
      </c>
      <c r="D115" s="279"/>
      <c r="E115" s="279"/>
      <c r="F115" s="302" t="s">
        <v>281</v>
      </c>
      <c r="G115" s="279"/>
      <c r="H115" s="279" t="s">
        <v>325</v>
      </c>
      <c r="I115" s="279" t="s">
        <v>316</v>
      </c>
      <c r="J115" s="279"/>
      <c r="K115" s="293"/>
    </row>
    <row r="116" s="1" customFormat="1" ht="15" customHeight="1">
      <c r="B116" s="304"/>
      <c r="C116" s="279" t="s">
        <v>48</v>
      </c>
      <c r="D116" s="279"/>
      <c r="E116" s="279"/>
      <c r="F116" s="302" t="s">
        <v>281</v>
      </c>
      <c r="G116" s="279"/>
      <c r="H116" s="279" t="s">
        <v>326</v>
      </c>
      <c r="I116" s="279" t="s">
        <v>316</v>
      </c>
      <c r="J116" s="279"/>
      <c r="K116" s="293"/>
    </row>
    <row r="117" s="1" customFormat="1" ht="15" customHeight="1">
      <c r="B117" s="304"/>
      <c r="C117" s="279" t="s">
        <v>57</v>
      </c>
      <c r="D117" s="279"/>
      <c r="E117" s="279"/>
      <c r="F117" s="302" t="s">
        <v>281</v>
      </c>
      <c r="G117" s="279"/>
      <c r="H117" s="279" t="s">
        <v>327</v>
      </c>
      <c r="I117" s="279" t="s">
        <v>328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329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275</v>
      </c>
      <c r="D123" s="294"/>
      <c r="E123" s="294"/>
      <c r="F123" s="294" t="s">
        <v>276</v>
      </c>
      <c r="G123" s="295"/>
      <c r="H123" s="294" t="s">
        <v>54</v>
      </c>
      <c r="I123" s="294" t="s">
        <v>57</v>
      </c>
      <c r="J123" s="294" t="s">
        <v>277</v>
      </c>
      <c r="K123" s="323"/>
    </row>
    <row r="124" s="1" customFormat="1" ht="17.25" customHeight="1">
      <c r="B124" s="322"/>
      <c r="C124" s="296" t="s">
        <v>278</v>
      </c>
      <c r="D124" s="296"/>
      <c r="E124" s="296"/>
      <c r="F124" s="297" t="s">
        <v>279</v>
      </c>
      <c r="G124" s="298"/>
      <c r="H124" s="296"/>
      <c r="I124" s="296"/>
      <c r="J124" s="296" t="s">
        <v>280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284</v>
      </c>
      <c r="D126" s="301"/>
      <c r="E126" s="301"/>
      <c r="F126" s="302" t="s">
        <v>281</v>
      </c>
      <c r="G126" s="279"/>
      <c r="H126" s="279" t="s">
        <v>321</v>
      </c>
      <c r="I126" s="279" t="s">
        <v>283</v>
      </c>
      <c r="J126" s="279">
        <v>120</v>
      </c>
      <c r="K126" s="327"/>
    </row>
    <row r="127" s="1" customFormat="1" ht="15" customHeight="1">
      <c r="B127" s="324"/>
      <c r="C127" s="279" t="s">
        <v>330</v>
      </c>
      <c r="D127" s="279"/>
      <c r="E127" s="279"/>
      <c r="F127" s="302" t="s">
        <v>281</v>
      </c>
      <c r="G127" s="279"/>
      <c r="H127" s="279" t="s">
        <v>331</v>
      </c>
      <c r="I127" s="279" t="s">
        <v>283</v>
      </c>
      <c r="J127" s="279" t="s">
        <v>332</v>
      </c>
      <c r="K127" s="327"/>
    </row>
    <row r="128" s="1" customFormat="1" ht="15" customHeight="1">
      <c r="B128" s="324"/>
      <c r="C128" s="279" t="s">
        <v>229</v>
      </c>
      <c r="D128" s="279"/>
      <c r="E128" s="279"/>
      <c r="F128" s="302" t="s">
        <v>281</v>
      </c>
      <c r="G128" s="279"/>
      <c r="H128" s="279" t="s">
        <v>333</v>
      </c>
      <c r="I128" s="279" t="s">
        <v>283</v>
      </c>
      <c r="J128" s="279" t="s">
        <v>332</v>
      </c>
      <c r="K128" s="327"/>
    </row>
    <row r="129" s="1" customFormat="1" ht="15" customHeight="1">
      <c r="B129" s="324"/>
      <c r="C129" s="279" t="s">
        <v>292</v>
      </c>
      <c r="D129" s="279"/>
      <c r="E129" s="279"/>
      <c r="F129" s="302" t="s">
        <v>287</v>
      </c>
      <c r="G129" s="279"/>
      <c r="H129" s="279" t="s">
        <v>293</v>
      </c>
      <c r="I129" s="279" t="s">
        <v>283</v>
      </c>
      <c r="J129" s="279">
        <v>15</v>
      </c>
      <c r="K129" s="327"/>
    </row>
    <row r="130" s="1" customFormat="1" ht="15" customHeight="1">
      <c r="B130" s="324"/>
      <c r="C130" s="305" t="s">
        <v>294</v>
      </c>
      <c r="D130" s="305"/>
      <c r="E130" s="305"/>
      <c r="F130" s="306" t="s">
        <v>287</v>
      </c>
      <c r="G130" s="305"/>
      <c r="H130" s="305" t="s">
        <v>295</v>
      </c>
      <c r="I130" s="305" t="s">
        <v>283</v>
      </c>
      <c r="J130" s="305">
        <v>15</v>
      </c>
      <c r="K130" s="327"/>
    </row>
    <row r="131" s="1" customFormat="1" ht="15" customHeight="1">
      <c r="B131" s="324"/>
      <c r="C131" s="305" t="s">
        <v>296</v>
      </c>
      <c r="D131" s="305"/>
      <c r="E131" s="305"/>
      <c r="F131" s="306" t="s">
        <v>287</v>
      </c>
      <c r="G131" s="305"/>
      <c r="H131" s="305" t="s">
        <v>297</v>
      </c>
      <c r="I131" s="305" t="s">
        <v>283</v>
      </c>
      <c r="J131" s="305">
        <v>20</v>
      </c>
      <c r="K131" s="327"/>
    </row>
    <row r="132" s="1" customFormat="1" ht="15" customHeight="1">
      <c r="B132" s="324"/>
      <c r="C132" s="305" t="s">
        <v>298</v>
      </c>
      <c r="D132" s="305"/>
      <c r="E132" s="305"/>
      <c r="F132" s="306" t="s">
        <v>287</v>
      </c>
      <c r="G132" s="305"/>
      <c r="H132" s="305" t="s">
        <v>299</v>
      </c>
      <c r="I132" s="305" t="s">
        <v>283</v>
      </c>
      <c r="J132" s="305">
        <v>20</v>
      </c>
      <c r="K132" s="327"/>
    </row>
    <row r="133" s="1" customFormat="1" ht="15" customHeight="1">
      <c r="B133" s="324"/>
      <c r="C133" s="279" t="s">
        <v>286</v>
      </c>
      <c r="D133" s="279"/>
      <c r="E133" s="279"/>
      <c r="F133" s="302" t="s">
        <v>287</v>
      </c>
      <c r="G133" s="279"/>
      <c r="H133" s="279" t="s">
        <v>321</v>
      </c>
      <c r="I133" s="279" t="s">
        <v>283</v>
      </c>
      <c r="J133" s="279">
        <v>50</v>
      </c>
      <c r="K133" s="327"/>
    </row>
    <row r="134" s="1" customFormat="1" ht="15" customHeight="1">
      <c r="B134" s="324"/>
      <c r="C134" s="279" t="s">
        <v>300</v>
      </c>
      <c r="D134" s="279"/>
      <c r="E134" s="279"/>
      <c r="F134" s="302" t="s">
        <v>287</v>
      </c>
      <c r="G134" s="279"/>
      <c r="H134" s="279" t="s">
        <v>321</v>
      </c>
      <c r="I134" s="279" t="s">
        <v>283</v>
      </c>
      <c r="J134" s="279">
        <v>50</v>
      </c>
      <c r="K134" s="327"/>
    </row>
    <row r="135" s="1" customFormat="1" ht="15" customHeight="1">
      <c r="B135" s="324"/>
      <c r="C135" s="279" t="s">
        <v>306</v>
      </c>
      <c r="D135" s="279"/>
      <c r="E135" s="279"/>
      <c r="F135" s="302" t="s">
        <v>287</v>
      </c>
      <c r="G135" s="279"/>
      <c r="H135" s="279" t="s">
        <v>321</v>
      </c>
      <c r="I135" s="279" t="s">
        <v>283</v>
      </c>
      <c r="J135" s="279">
        <v>50</v>
      </c>
      <c r="K135" s="327"/>
    </row>
    <row r="136" s="1" customFormat="1" ht="15" customHeight="1">
      <c r="B136" s="324"/>
      <c r="C136" s="279" t="s">
        <v>308</v>
      </c>
      <c r="D136" s="279"/>
      <c r="E136" s="279"/>
      <c r="F136" s="302" t="s">
        <v>287</v>
      </c>
      <c r="G136" s="279"/>
      <c r="H136" s="279" t="s">
        <v>321</v>
      </c>
      <c r="I136" s="279" t="s">
        <v>283</v>
      </c>
      <c r="J136" s="279">
        <v>50</v>
      </c>
      <c r="K136" s="327"/>
    </row>
    <row r="137" s="1" customFormat="1" ht="15" customHeight="1">
      <c r="B137" s="324"/>
      <c r="C137" s="279" t="s">
        <v>309</v>
      </c>
      <c r="D137" s="279"/>
      <c r="E137" s="279"/>
      <c r="F137" s="302" t="s">
        <v>287</v>
      </c>
      <c r="G137" s="279"/>
      <c r="H137" s="279" t="s">
        <v>334</v>
      </c>
      <c r="I137" s="279" t="s">
        <v>283</v>
      </c>
      <c r="J137" s="279">
        <v>255</v>
      </c>
      <c r="K137" s="327"/>
    </row>
    <row r="138" s="1" customFormat="1" ht="15" customHeight="1">
      <c r="B138" s="324"/>
      <c r="C138" s="279" t="s">
        <v>311</v>
      </c>
      <c r="D138" s="279"/>
      <c r="E138" s="279"/>
      <c r="F138" s="302" t="s">
        <v>281</v>
      </c>
      <c r="G138" s="279"/>
      <c r="H138" s="279" t="s">
        <v>335</v>
      </c>
      <c r="I138" s="279" t="s">
        <v>313</v>
      </c>
      <c r="J138" s="279"/>
      <c r="K138" s="327"/>
    </row>
    <row r="139" s="1" customFormat="1" ht="15" customHeight="1">
      <c r="B139" s="324"/>
      <c r="C139" s="279" t="s">
        <v>314</v>
      </c>
      <c r="D139" s="279"/>
      <c r="E139" s="279"/>
      <c r="F139" s="302" t="s">
        <v>281</v>
      </c>
      <c r="G139" s="279"/>
      <c r="H139" s="279" t="s">
        <v>336</v>
      </c>
      <c r="I139" s="279" t="s">
        <v>316</v>
      </c>
      <c r="J139" s="279"/>
      <c r="K139" s="327"/>
    </row>
    <row r="140" s="1" customFormat="1" ht="15" customHeight="1">
      <c r="B140" s="324"/>
      <c r="C140" s="279" t="s">
        <v>317</v>
      </c>
      <c r="D140" s="279"/>
      <c r="E140" s="279"/>
      <c r="F140" s="302" t="s">
        <v>281</v>
      </c>
      <c r="G140" s="279"/>
      <c r="H140" s="279" t="s">
        <v>317</v>
      </c>
      <c r="I140" s="279" t="s">
        <v>316</v>
      </c>
      <c r="J140" s="279"/>
      <c r="K140" s="327"/>
    </row>
    <row r="141" s="1" customFormat="1" ht="15" customHeight="1">
      <c r="B141" s="324"/>
      <c r="C141" s="279" t="s">
        <v>38</v>
      </c>
      <c r="D141" s="279"/>
      <c r="E141" s="279"/>
      <c r="F141" s="302" t="s">
        <v>281</v>
      </c>
      <c r="G141" s="279"/>
      <c r="H141" s="279" t="s">
        <v>337</v>
      </c>
      <c r="I141" s="279" t="s">
        <v>316</v>
      </c>
      <c r="J141" s="279"/>
      <c r="K141" s="327"/>
    </row>
    <row r="142" s="1" customFormat="1" ht="15" customHeight="1">
      <c r="B142" s="324"/>
      <c r="C142" s="279" t="s">
        <v>338</v>
      </c>
      <c r="D142" s="279"/>
      <c r="E142" s="279"/>
      <c r="F142" s="302" t="s">
        <v>281</v>
      </c>
      <c r="G142" s="279"/>
      <c r="H142" s="279" t="s">
        <v>339</v>
      </c>
      <c r="I142" s="279" t="s">
        <v>316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340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275</v>
      </c>
      <c r="D148" s="294"/>
      <c r="E148" s="294"/>
      <c r="F148" s="294" t="s">
        <v>276</v>
      </c>
      <c r="G148" s="295"/>
      <c r="H148" s="294" t="s">
        <v>54</v>
      </c>
      <c r="I148" s="294" t="s">
        <v>57</v>
      </c>
      <c r="J148" s="294" t="s">
        <v>277</v>
      </c>
      <c r="K148" s="293"/>
    </row>
    <row r="149" s="1" customFormat="1" ht="17.25" customHeight="1">
      <c r="B149" s="291"/>
      <c r="C149" s="296" t="s">
        <v>278</v>
      </c>
      <c r="D149" s="296"/>
      <c r="E149" s="296"/>
      <c r="F149" s="297" t="s">
        <v>279</v>
      </c>
      <c r="G149" s="298"/>
      <c r="H149" s="296"/>
      <c r="I149" s="296"/>
      <c r="J149" s="296" t="s">
        <v>280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284</v>
      </c>
      <c r="D151" s="279"/>
      <c r="E151" s="279"/>
      <c r="F151" s="332" t="s">
        <v>281</v>
      </c>
      <c r="G151" s="279"/>
      <c r="H151" s="331" t="s">
        <v>321</v>
      </c>
      <c r="I151" s="331" t="s">
        <v>283</v>
      </c>
      <c r="J151" s="331">
        <v>120</v>
      </c>
      <c r="K151" s="327"/>
    </row>
    <row r="152" s="1" customFormat="1" ht="15" customHeight="1">
      <c r="B152" s="304"/>
      <c r="C152" s="331" t="s">
        <v>330</v>
      </c>
      <c r="D152" s="279"/>
      <c r="E152" s="279"/>
      <c r="F152" s="332" t="s">
        <v>281</v>
      </c>
      <c r="G152" s="279"/>
      <c r="H152" s="331" t="s">
        <v>341</v>
      </c>
      <c r="I152" s="331" t="s">
        <v>283</v>
      </c>
      <c r="J152" s="331" t="s">
        <v>332</v>
      </c>
      <c r="K152" s="327"/>
    </row>
    <row r="153" s="1" customFormat="1" ht="15" customHeight="1">
      <c r="B153" s="304"/>
      <c r="C153" s="331" t="s">
        <v>229</v>
      </c>
      <c r="D153" s="279"/>
      <c r="E153" s="279"/>
      <c r="F153" s="332" t="s">
        <v>281</v>
      </c>
      <c r="G153" s="279"/>
      <c r="H153" s="331" t="s">
        <v>342</v>
      </c>
      <c r="I153" s="331" t="s">
        <v>283</v>
      </c>
      <c r="J153" s="331" t="s">
        <v>332</v>
      </c>
      <c r="K153" s="327"/>
    </row>
    <row r="154" s="1" customFormat="1" ht="15" customHeight="1">
      <c r="B154" s="304"/>
      <c r="C154" s="331" t="s">
        <v>286</v>
      </c>
      <c r="D154" s="279"/>
      <c r="E154" s="279"/>
      <c r="F154" s="332" t="s">
        <v>287</v>
      </c>
      <c r="G154" s="279"/>
      <c r="H154" s="331" t="s">
        <v>321</v>
      </c>
      <c r="I154" s="331" t="s">
        <v>283</v>
      </c>
      <c r="J154" s="331">
        <v>50</v>
      </c>
      <c r="K154" s="327"/>
    </row>
    <row r="155" s="1" customFormat="1" ht="15" customHeight="1">
      <c r="B155" s="304"/>
      <c r="C155" s="331" t="s">
        <v>289</v>
      </c>
      <c r="D155" s="279"/>
      <c r="E155" s="279"/>
      <c r="F155" s="332" t="s">
        <v>281</v>
      </c>
      <c r="G155" s="279"/>
      <c r="H155" s="331" t="s">
        <v>321</v>
      </c>
      <c r="I155" s="331" t="s">
        <v>291</v>
      </c>
      <c r="J155" s="331"/>
      <c r="K155" s="327"/>
    </row>
    <row r="156" s="1" customFormat="1" ht="15" customHeight="1">
      <c r="B156" s="304"/>
      <c r="C156" s="331" t="s">
        <v>300</v>
      </c>
      <c r="D156" s="279"/>
      <c r="E156" s="279"/>
      <c r="F156" s="332" t="s">
        <v>287</v>
      </c>
      <c r="G156" s="279"/>
      <c r="H156" s="331" t="s">
        <v>321</v>
      </c>
      <c r="I156" s="331" t="s">
        <v>283</v>
      </c>
      <c r="J156" s="331">
        <v>50</v>
      </c>
      <c r="K156" s="327"/>
    </row>
    <row r="157" s="1" customFormat="1" ht="15" customHeight="1">
      <c r="B157" s="304"/>
      <c r="C157" s="331" t="s">
        <v>308</v>
      </c>
      <c r="D157" s="279"/>
      <c r="E157" s="279"/>
      <c r="F157" s="332" t="s">
        <v>287</v>
      </c>
      <c r="G157" s="279"/>
      <c r="H157" s="331" t="s">
        <v>321</v>
      </c>
      <c r="I157" s="331" t="s">
        <v>283</v>
      </c>
      <c r="J157" s="331">
        <v>50</v>
      </c>
      <c r="K157" s="327"/>
    </row>
    <row r="158" s="1" customFormat="1" ht="15" customHeight="1">
      <c r="B158" s="304"/>
      <c r="C158" s="331" t="s">
        <v>306</v>
      </c>
      <c r="D158" s="279"/>
      <c r="E158" s="279"/>
      <c r="F158" s="332" t="s">
        <v>287</v>
      </c>
      <c r="G158" s="279"/>
      <c r="H158" s="331" t="s">
        <v>321</v>
      </c>
      <c r="I158" s="331" t="s">
        <v>283</v>
      </c>
      <c r="J158" s="331">
        <v>50</v>
      </c>
      <c r="K158" s="327"/>
    </row>
    <row r="159" s="1" customFormat="1" ht="15" customHeight="1">
      <c r="B159" s="304"/>
      <c r="C159" s="331" t="s">
        <v>91</v>
      </c>
      <c r="D159" s="279"/>
      <c r="E159" s="279"/>
      <c r="F159" s="332" t="s">
        <v>281</v>
      </c>
      <c r="G159" s="279"/>
      <c r="H159" s="331" t="s">
        <v>343</v>
      </c>
      <c r="I159" s="331" t="s">
        <v>283</v>
      </c>
      <c r="J159" s="331" t="s">
        <v>344</v>
      </c>
      <c r="K159" s="327"/>
    </row>
    <row r="160" s="1" customFormat="1" ht="15" customHeight="1">
      <c r="B160" s="304"/>
      <c r="C160" s="331" t="s">
        <v>345</v>
      </c>
      <c r="D160" s="279"/>
      <c r="E160" s="279"/>
      <c r="F160" s="332" t="s">
        <v>281</v>
      </c>
      <c r="G160" s="279"/>
      <c r="H160" s="331" t="s">
        <v>346</v>
      </c>
      <c r="I160" s="331" t="s">
        <v>316</v>
      </c>
      <c r="J160" s="331"/>
      <c r="K160" s="327"/>
    </row>
    <row r="161" s="1" customFormat="1" ht="15" customHeight="1">
      <c r="B161" s="333"/>
      <c r="C161" s="334"/>
      <c r="D161" s="334"/>
      <c r="E161" s="334"/>
      <c r="F161" s="334"/>
      <c r="G161" s="334"/>
      <c r="H161" s="334"/>
      <c r="I161" s="334"/>
      <c r="J161" s="334"/>
      <c r="K161" s="335"/>
    </row>
    <row r="162" s="1" customFormat="1" ht="18.75" customHeight="1">
      <c r="B162" s="315"/>
      <c r="C162" s="325"/>
      <c r="D162" s="325"/>
      <c r="E162" s="325"/>
      <c r="F162" s="336"/>
      <c r="G162" s="325"/>
      <c r="H162" s="325"/>
      <c r="I162" s="325"/>
      <c r="J162" s="325"/>
      <c r="K162" s="315"/>
    </row>
    <row r="163" s="1" customFormat="1" ht="18.75" customHeight="1">
      <c r="B163" s="315"/>
      <c r="C163" s="325"/>
      <c r="D163" s="325"/>
      <c r="E163" s="325"/>
      <c r="F163" s="336"/>
      <c r="G163" s="325"/>
      <c r="H163" s="325"/>
      <c r="I163" s="325"/>
      <c r="J163" s="325"/>
      <c r="K163" s="315"/>
    </row>
    <row r="164" s="1" customFormat="1" ht="18.75" customHeight="1">
      <c r="B164" s="315"/>
      <c r="C164" s="325"/>
      <c r="D164" s="325"/>
      <c r="E164" s="325"/>
      <c r="F164" s="336"/>
      <c r="G164" s="325"/>
      <c r="H164" s="325"/>
      <c r="I164" s="325"/>
      <c r="J164" s="325"/>
      <c r="K164" s="315"/>
    </row>
    <row r="165" s="1" customFormat="1" ht="18.75" customHeight="1">
      <c r="B165" s="315"/>
      <c r="C165" s="325"/>
      <c r="D165" s="325"/>
      <c r="E165" s="325"/>
      <c r="F165" s="336"/>
      <c r="G165" s="325"/>
      <c r="H165" s="325"/>
      <c r="I165" s="325"/>
      <c r="J165" s="325"/>
      <c r="K165" s="315"/>
    </row>
    <row r="166" s="1" customFormat="1" ht="18.75" customHeight="1">
      <c r="B166" s="315"/>
      <c r="C166" s="325"/>
      <c r="D166" s="325"/>
      <c r="E166" s="325"/>
      <c r="F166" s="336"/>
      <c r="G166" s="325"/>
      <c r="H166" s="325"/>
      <c r="I166" s="325"/>
      <c r="J166" s="325"/>
      <c r="K166" s="315"/>
    </row>
    <row r="167" s="1" customFormat="1" ht="18.75" customHeight="1">
      <c r="B167" s="315"/>
      <c r="C167" s="325"/>
      <c r="D167" s="325"/>
      <c r="E167" s="325"/>
      <c r="F167" s="336"/>
      <c r="G167" s="325"/>
      <c r="H167" s="325"/>
      <c r="I167" s="325"/>
      <c r="J167" s="325"/>
      <c r="K167" s="315"/>
    </row>
    <row r="168" s="1" customFormat="1" ht="18.75" customHeight="1">
      <c r="B168" s="315"/>
      <c r="C168" s="325"/>
      <c r="D168" s="325"/>
      <c r="E168" s="325"/>
      <c r="F168" s="336"/>
      <c r="G168" s="325"/>
      <c r="H168" s="325"/>
      <c r="I168" s="325"/>
      <c r="J168" s="325"/>
      <c r="K168" s="315"/>
    </row>
    <row r="169" s="1" customFormat="1" ht="18.75" customHeight="1">
      <c r="B169" s="287"/>
      <c r="C169" s="287"/>
      <c r="D169" s="287"/>
      <c r="E169" s="287"/>
      <c r="F169" s="287"/>
      <c r="G169" s="287"/>
      <c r="H169" s="287"/>
      <c r="I169" s="287"/>
      <c r="J169" s="287"/>
      <c r="K169" s="287"/>
    </row>
    <row r="170" s="1" customFormat="1" ht="7.5" customHeight="1">
      <c r="B170" s="266"/>
      <c r="C170" s="267"/>
      <c r="D170" s="267"/>
      <c r="E170" s="267"/>
      <c r="F170" s="267"/>
      <c r="G170" s="267"/>
      <c r="H170" s="267"/>
      <c r="I170" s="267"/>
      <c r="J170" s="267"/>
      <c r="K170" s="268"/>
    </row>
    <row r="171" s="1" customFormat="1" ht="45" customHeight="1">
      <c r="B171" s="269"/>
      <c r="C171" s="270" t="s">
        <v>347</v>
      </c>
      <c r="D171" s="270"/>
      <c r="E171" s="270"/>
      <c r="F171" s="270"/>
      <c r="G171" s="270"/>
      <c r="H171" s="270"/>
      <c r="I171" s="270"/>
      <c r="J171" s="270"/>
      <c r="K171" s="271"/>
    </row>
    <row r="172" s="1" customFormat="1" ht="17.25" customHeight="1">
      <c r="B172" s="269"/>
      <c r="C172" s="294" t="s">
        <v>275</v>
      </c>
      <c r="D172" s="294"/>
      <c r="E172" s="294"/>
      <c r="F172" s="294" t="s">
        <v>276</v>
      </c>
      <c r="G172" s="337"/>
      <c r="H172" s="338" t="s">
        <v>54</v>
      </c>
      <c r="I172" s="338" t="s">
        <v>57</v>
      </c>
      <c r="J172" s="294" t="s">
        <v>277</v>
      </c>
      <c r="K172" s="271"/>
    </row>
    <row r="173" s="1" customFormat="1" ht="17.25" customHeight="1">
      <c r="B173" s="272"/>
      <c r="C173" s="296" t="s">
        <v>278</v>
      </c>
      <c r="D173" s="296"/>
      <c r="E173" s="296"/>
      <c r="F173" s="297" t="s">
        <v>279</v>
      </c>
      <c r="G173" s="339"/>
      <c r="H173" s="340"/>
      <c r="I173" s="340"/>
      <c r="J173" s="296" t="s">
        <v>280</v>
      </c>
      <c r="K173" s="274"/>
    </row>
    <row r="174" s="1" customFormat="1" ht="5.25" customHeight="1">
      <c r="B174" s="304"/>
      <c r="C174" s="299"/>
      <c r="D174" s="299"/>
      <c r="E174" s="299"/>
      <c r="F174" s="299"/>
      <c r="G174" s="300"/>
      <c r="H174" s="299"/>
      <c r="I174" s="299"/>
      <c r="J174" s="299"/>
      <c r="K174" s="327"/>
    </row>
    <row r="175" s="1" customFormat="1" ht="15" customHeight="1">
      <c r="B175" s="304"/>
      <c r="C175" s="279" t="s">
        <v>284</v>
      </c>
      <c r="D175" s="279"/>
      <c r="E175" s="279"/>
      <c r="F175" s="302" t="s">
        <v>281</v>
      </c>
      <c r="G175" s="279"/>
      <c r="H175" s="279" t="s">
        <v>321</v>
      </c>
      <c r="I175" s="279" t="s">
        <v>283</v>
      </c>
      <c r="J175" s="279">
        <v>120</v>
      </c>
      <c r="K175" s="327"/>
    </row>
    <row r="176" s="1" customFormat="1" ht="15" customHeight="1">
      <c r="B176" s="304"/>
      <c r="C176" s="279" t="s">
        <v>330</v>
      </c>
      <c r="D176" s="279"/>
      <c r="E176" s="279"/>
      <c r="F176" s="302" t="s">
        <v>281</v>
      </c>
      <c r="G176" s="279"/>
      <c r="H176" s="279" t="s">
        <v>331</v>
      </c>
      <c r="I176" s="279" t="s">
        <v>283</v>
      </c>
      <c r="J176" s="279" t="s">
        <v>332</v>
      </c>
      <c r="K176" s="327"/>
    </row>
    <row r="177" s="1" customFormat="1" ht="15" customHeight="1">
      <c r="B177" s="304"/>
      <c r="C177" s="279" t="s">
        <v>229</v>
      </c>
      <c r="D177" s="279"/>
      <c r="E177" s="279"/>
      <c r="F177" s="302" t="s">
        <v>281</v>
      </c>
      <c r="G177" s="279"/>
      <c r="H177" s="279" t="s">
        <v>348</v>
      </c>
      <c r="I177" s="279" t="s">
        <v>283</v>
      </c>
      <c r="J177" s="279" t="s">
        <v>332</v>
      </c>
      <c r="K177" s="327"/>
    </row>
    <row r="178" s="1" customFormat="1" ht="15" customHeight="1">
      <c r="B178" s="304"/>
      <c r="C178" s="279" t="s">
        <v>286</v>
      </c>
      <c r="D178" s="279"/>
      <c r="E178" s="279"/>
      <c r="F178" s="302" t="s">
        <v>287</v>
      </c>
      <c r="G178" s="279"/>
      <c r="H178" s="279" t="s">
        <v>348</v>
      </c>
      <c r="I178" s="279" t="s">
        <v>283</v>
      </c>
      <c r="J178" s="279">
        <v>50</v>
      </c>
      <c r="K178" s="327"/>
    </row>
    <row r="179" s="1" customFormat="1" ht="15" customHeight="1">
      <c r="B179" s="304"/>
      <c r="C179" s="279" t="s">
        <v>289</v>
      </c>
      <c r="D179" s="279"/>
      <c r="E179" s="279"/>
      <c r="F179" s="302" t="s">
        <v>281</v>
      </c>
      <c r="G179" s="279"/>
      <c r="H179" s="279" t="s">
        <v>348</v>
      </c>
      <c r="I179" s="279" t="s">
        <v>291</v>
      </c>
      <c r="J179" s="279"/>
      <c r="K179" s="327"/>
    </row>
    <row r="180" s="1" customFormat="1" ht="15" customHeight="1">
      <c r="B180" s="304"/>
      <c r="C180" s="279" t="s">
        <v>300</v>
      </c>
      <c r="D180" s="279"/>
      <c r="E180" s="279"/>
      <c r="F180" s="302" t="s">
        <v>287</v>
      </c>
      <c r="G180" s="279"/>
      <c r="H180" s="279" t="s">
        <v>348</v>
      </c>
      <c r="I180" s="279" t="s">
        <v>283</v>
      </c>
      <c r="J180" s="279">
        <v>50</v>
      </c>
      <c r="K180" s="327"/>
    </row>
    <row r="181" s="1" customFormat="1" ht="15" customHeight="1">
      <c r="B181" s="304"/>
      <c r="C181" s="279" t="s">
        <v>308</v>
      </c>
      <c r="D181" s="279"/>
      <c r="E181" s="279"/>
      <c r="F181" s="302" t="s">
        <v>287</v>
      </c>
      <c r="G181" s="279"/>
      <c r="H181" s="279" t="s">
        <v>348</v>
      </c>
      <c r="I181" s="279" t="s">
        <v>283</v>
      </c>
      <c r="J181" s="279">
        <v>50</v>
      </c>
      <c r="K181" s="327"/>
    </row>
    <row r="182" s="1" customFormat="1" ht="15" customHeight="1">
      <c r="B182" s="304"/>
      <c r="C182" s="279" t="s">
        <v>306</v>
      </c>
      <c r="D182" s="279"/>
      <c r="E182" s="279"/>
      <c r="F182" s="302" t="s">
        <v>287</v>
      </c>
      <c r="G182" s="279"/>
      <c r="H182" s="279" t="s">
        <v>348</v>
      </c>
      <c r="I182" s="279" t="s">
        <v>283</v>
      </c>
      <c r="J182" s="279">
        <v>50</v>
      </c>
      <c r="K182" s="327"/>
    </row>
    <row r="183" s="1" customFormat="1" ht="15" customHeight="1">
      <c r="B183" s="304"/>
      <c r="C183" s="279" t="s">
        <v>95</v>
      </c>
      <c r="D183" s="279"/>
      <c r="E183" s="279"/>
      <c r="F183" s="302" t="s">
        <v>281</v>
      </c>
      <c r="G183" s="279"/>
      <c r="H183" s="279" t="s">
        <v>349</v>
      </c>
      <c r="I183" s="279" t="s">
        <v>350</v>
      </c>
      <c r="J183" s="279"/>
      <c r="K183" s="327"/>
    </row>
    <row r="184" s="1" customFormat="1" ht="15" customHeight="1">
      <c r="B184" s="304"/>
      <c r="C184" s="279" t="s">
        <v>57</v>
      </c>
      <c r="D184" s="279"/>
      <c r="E184" s="279"/>
      <c r="F184" s="302" t="s">
        <v>281</v>
      </c>
      <c r="G184" s="279"/>
      <c r="H184" s="279" t="s">
        <v>351</v>
      </c>
      <c r="I184" s="279" t="s">
        <v>352</v>
      </c>
      <c r="J184" s="279">
        <v>1</v>
      </c>
      <c r="K184" s="327"/>
    </row>
    <row r="185" s="1" customFormat="1" ht="15" customHeight="1">
      <c r="B185" s="304"/>
      <c r="C185" s="279" t="s">
        <v>53</v>
      </c>
      <c r="D185" s="279"/>
      <c r="E185" s="279"/>
      <c r="F185" s="302" t="s">
        <v>281</v>
      </c>
      <c r="G185" s="279"/>
      <c r="H185" s="279" t="s">
        <v>353</v>
      </c>
      <c r="I185" s="279" t="s">
        <v>283</v>
      </c>
      <c r="J185" s="279">
        <v>20</v>
      </c>
      <c r="K185" s="327"/>
    </row>
    <row r="186" s="1" customFormat="1" ht="15" customHeight="1">
      <c r="B186" s="304"/>
      <c r="C186" s="279" t="s">
        <v>54</v>
      </c>
      <c r="D186" s="279"/>
      <c r="E186" s="279"/>
      <c r="F186" s="302" t="s">
        <v>281</v>
      </c>
      <c r="G186" s="279"/>
      <c r="H186" s="279" t="s">
        <v>354</v>
      </c>
      <c r="I186" s="279" t="s">
        <v>283</v>
      </c>
      <c r="J186" s="279">
        <v>255</v>
      </c>
      <c r="K186" s="327"/>
    </row>
    <row r="187" s="1" customFormat="1" ht="15" customHeight="1">
      <c r="B187" s="304"/>
      <c r="C187" s="279" t="s">
        <v>96</v>
      </c>
      <c r="D187" s="279"/>
      <c r="E187" s="279"/>
      <c r="F187" s="302" t="s">
        <v>281</v>
      </c>
      <c r="G187" s="279"/>
      <c r="H187" s="279" t="s">
        <v>245</v>
      </c>
      <c r="I187" s="279" t="s">
        <v>283</v>
      </c>
      <c r="J187" s="279">
        <v>10</v>
      </c>
      <c r="K187" s="327"/>
    </row>
    <row r="188" s="1" customFormat="1" ht="15" customHeight="1">
      <c r="B188" s="304"/>
      <c r="C188" s="279" t="s">
        <v>97</v>
      </c>
      <c r="D188" s="279"/>
      <c r="E188" s="279"/>
      <c r="F188" s="302" t="s">
        <v>281</v>
      </c>
      <c r="G188" s="279"/>
      <c r="H188" s="279" t="s">
        <v>355</v>
      </c>
      <c r="I188" s="279" t="s">
        <v>316</v>
      </c>
      <c r="J188" s="279"/>
      <c r="K188" s="327"/>
    </row>
    <row r="189" s="1" customFormat="1" ht="15" customHeight="1">
      <c r="B189" s="304"/>
      <c r="C189" s="279" t="s">
        <v>356</v>
      </c>
      <c r="D189" s="279"/>
      <c r="E189" s="279"/>
      <c r="F189" s="302" t="s">
        <v>281</v>
      </c>
      <c r="G189" s="279"/>
      <c r="H189" s="279" t="s">
        <v>357</v>
      </c>
      <c r="I189" s="279" t="s">
        <v>316</v>
      </c>
      <c r="J189" s="279"/>
      <c r="K189" s="327"/>
    </row>
    <row r="190" s="1" customFormat="1" ht="15" customHeight="1">
      <c r="B190" s="304"/>
      <c r="C190" s="279" t="s">
        <v>345</v>
      </c>
      <c r="D190" s="279"/>
      <c r="E190" s="279"/>
      <c r="F190" s="302" t="s">
        <v>281</v>
      </c>
      <c r="G190" s="279"/>
      <c r="H190" s="279" t="s">
        <v>358</v>
      </c>
      <c r="I190" s="279" t="s">
        <v>316</v>
      </c>
      <c r="J190" s="279"/>
      <c r="K190" s="327"/>
    </row>
    <row r="191" s="1" customFormat="1" ht="15" customHeight="1">
      <c r="B191" s="304"/>
      <c r="C191" s="279" t="s">
        <v>99</v>
      </c>
      <c r="D191" s="279"/>
      <c r="E191" s="279"/>
      <c r="F191" s="302" t="s">
        <v>287</v>
      </c>
      <c r="G191" s="279"/>
      <c r="H191" s="279" t="s">
        <v>359</v>
      </c>
      <c r="I191" s="279" t="s">
        <v>283</v>
      </c>
      <c r="J191" s="279">
        <v>50</v>
      </c>
      <c r="K191" s="327"/>
    </row>
    <row r="192" s="1" customFormat="1" ht="15" customHeight="1">
      <c r="B192" s="304"/>
      <c r="C192" s="279" t="s">
        <v>360</v>
      </c>
      <c r="D192" s="279"/>
      <c r="E192" s="279"/>
      <c r="F192" s="302" t="s">
        <v>287</v>
      </c>
      <c r="G192" s="279"/>
      <c r="H192" s="279" t="s">
        <v>361</v>
      </c>
      <c r="I192" s="279" t="s">
        <v>362</v>
      </c>
      <c r="J192" s="279"/>
      <c r="K192" s="327"/>
    </row>
    <row r="193" s="1" customFormat="1" ht="15" customHeight="1">
      <c r="B193" s="304"/>
      <c r="C193" s="279" t="s">
        <v>363</v>
      </c>
      <c r="D193" s="279"/>
      <c r="E193" s="279"/>
      <c r="F193" s="302" t="s">
        <v>287</v>
      </c>
      <c r="G193" s="279"/>
      <c r="H193" s="279" t="s">
        <v>364</v>
      </c>
      <c r="I193" s="279" t="s">
        <v>362</v>
      </c>
      <c r="J193" s="279"/>
      <c r="K193" s="327"/>
    </row>
    <row r="194" s="1" customFormat="1" ht="15" customHeight="1">
      <c r="B194" s="304"/>
      <c r="C194" s="279" t="s">
        <v>365</v>
      </c>
      <c r="D194" s="279"/>
      <c r="E194" s="279"/>
      <c r="F194" s="302" t="s">
        <v>287</v>
      </c>
      <c r="G194" s="279"/>
      <c r="H194" s="279" t="s">
        <v>366</v>
      </c>
      <c r="I194" s="279" t="s">
        <v>362</v>
      </c>
      <c r="J194" s="279"/>
      <c r="K194" s="327"/>
    </row>
    <row r="195" s="1" customFormat="1" ht="15" customHeight="1">
      <c r="B195" s="304"/>
      <c r="C195" s="341" t="s">
        <v>367</v>
      </c>
      <c r="D195" s="279"/>
      <c r="E195" s="279"/>
      <c r="F195" s="302" t="s">
        <v>287</v>
      </c>
      <c r="G195" s="279"/>
      <c r="H195" s="279" t="s">
        <v>368</v>
      </c>
      <c r="I195" s="279" t="s">
        <v>369</v>
      </c>
      <c r="J195" s="342" t="s">
        <v>370</v>
      </c>
      <c r="K195" s="327"/>
    </row>
    <row r="196" s="17" customFormat="1" ht="15" customHeight="1">
      <c r="B196" s="343"/>
      <c r="C196" s="344" t="s">
        <v>371</v>
      </c>
      <c r="D196" s="345"/>
      <c r="E196" s="345"/>
      <c r="F196" s="346" t="s">
        <v>287</v>
      </c>
      <c r="G196" s="345"/>
      <c r="H196" s="345" t="s">
        <v>372</v>
      </c>
      <c r="I196" s="345" t="s">
        <v>369</v>
      </c>
      <c r="J196" s="347" t="s">
        <v>370</v>
      </c>
      <c r="K196" s="348"/>
    </row>
    <row r="197" s="1" customFormat="1" ht="15" customHeight="1">
      <c r="B197" s="304"/>
      <c r="C197" s="341" t="s">
        <v>42</v>
      </c>
      <c r="D197" s="279"/>
      <c r="E197" s="279"/>
      <c r="F197" s="302" t="s">
        <v>281</v>
      </c>
      <c r="G197" s="279"/>
      <c r="H197" s="276" t="s">
        <v>373</v>
      </c>
      <c r="I197" s="279" t="s">
        <v>374</v>
      </c>
      <c r="J197" s="279"/>
      <c r="K197" s="327"/>
    </row>
    <row r="198" s="1" customFormat="1" ht="15" customHeight="1">
      <c r="B198" s="304"/>
      <c r="C198" s="341" t="s">
        <v>375</v>
      </c>
      <c r="D198" s="279"/>
      <c r="E198" s="279"/>
      <c r="F198" s="302" t="s">
        <v>281</v>
      </c>
      <c r="G198" s="279"/>
      <c r="H198" s="279" t="s">
        <v>376</v>
      </c>
      <c r="I198" s="279" t="s">
        <v>316</v>
      </c>
      <c r="J198" s="279"/>
      <c r="K198" s="327"/>
    </row>
    <row r="199" s="1" customFormat="1" ht="15" customHeight="1">
      <c r="B199" s="304"/>
      <c r="C199" s="341" t="s">
        <v>377</v>
      </c>
      <c r="D199" s="279"/>
      <c r="E199" s="279"/>
      <c r="F199" s="302" t="s">
        <v>281</v>
      </c>
      <c r="G199" s="279"/>
      <c r="H199" s="279" t="s">
        <v>378</v>
      </c>
      <c r="I199" s="279" t="s">
        <v>316</v>
      </c>
      <c r="J199" s="279"/>
      <c r="K199" s="327"/>
    </row>
    <row r="200" s="1" customFormat="1" ht="15" customHeight="1">
      <c r="B200" s="304"/>
      <c r="C200" s="341" t="s">
        <v>379</v>
      </c>
      <c r="D200" s="279"/>
      <c r="E200" s="279"/>
      <c r="F200" s="302" t="s">
        <v>287</v>
      </c>
      <c r="G200" s="279"/>
      <c r="H200" s="279" t="s">
        <v>380</v>
      </c>
      <c r="I200" s="279" t="s">
        <v>316</v>
      </c>
      <c r="J200" s="279"/>
      <c r="K200" s="327"/>
    </row>
    <row r="201" s="1" customFormat="1" ht="15" customHeight="1">
      <c r="B201" s="333"/>
      <c r="C201" s="349"/>
      <c r="D201" s="334"/>
      <c r="E201" s="334"/>
      <c r="F201" s="334"/>
      <c r="G201" s="334"/>
      <c r="H201" s="334"/>
      <c r="I201" s="334"/>
      <c r="J201" s="334"/>
      <c r="K201" s="335"/>
    </row>
    <row r="202" s="1" customFormat="1" ht="18.75" customHeight="1">
      <c r="B202" s="315"/>
      <c r="C202" s="325"/>
      <c r="D202" s="325"/>
      <c r="E202" s="325"/>
      <c r="F202" s="336"/>
      <c r="G202" s="325"/>
      <c r="H202" s="325"/>
      <c r="I202" s="325"/>
      <c r="J202" s="325"/>
      <c r="K202" s="315"/>
    </row>
    <row r="203" s="1" customFormat="1" ht="18.75" customHeight="1">
      <c r="B203" s="287"/>
      <c r="C203" s="287"/>
      <c r="D203" s="287"/>
      <c r="E203" s="287"/>
      <c r="F203" s="287"/>
      <c r="G203" s="287"/>
      <c r="H203" s="287"/>
      <c r="I203" s="287"/>
      <c r="J203" s="287"/>
      <c r="K203" s="287"/>
    </row>
    <row r="204" s="1" customFormat="1" ht="13.5">
      <c r="B204" s="266"/>
      <c r="C204" s="267"/>
      <c r="D204" s="267"/>
      <c r="E204" s="267"/>
      <c r="F204" s="267"/>
      <c r="G204" s="267"/>
      <c r="H204" s="267"/>
      <c r="I204" s="267"/>
      <c r="J204" s="267"/>
      <c r="K204" s="268"/>
    </row>
    <row r="205" s="1" customFormat="1" ht="21" customHeight="1">
      <c r="B205" s="269"/>
      <c r="C205" s="270" t="s">
        <v>381</v>
      </c>
      <c r="D205" s="270"/>
      <c r="E205" s="270"/>
      <c r="F205" s="270"/>
      <c r="G205" s="270"/>
      <c r="H205" s="270"/>
      <c r="I205" s="270"/>
      <c r="J205" s="270"/>
      <c r="K205" s="271"/>
    </row>
    <row r="206" s="1" customFormat="1" ht="25.5" customHeight="1">
      <c r="B206" s="269"/>
      <c r="C206" s="350" t="s">
        <v>382</v>
      </c>
      <c r="D206" s="350"/>
      <c r="E206" s="350"/>
      <c r="F206" s="350" t="s">
        <v>383</v>
      </c>
      <c r="G206" s="351"/>
      <c r="H206" s="350" t="s">
        <v>384</v>
      </c>
      <c r="I206" s="350"/>
      <c r="J206" s="350"/>
      <c r="K206" s="271"/>
    </row>
    <row r="207" s="1" customFormat="1" ht="5.25" customHeight="1">
      <c r="B207" s="304"/>
      <c r="C207" s="299"/>
      <c r="D207" s="299"/>
      <c r="E207" s="299"/>
      <c r="F207" s="299"/>
      <c r="G207" s="325"/>
      <c r="H207" s="299"/>
      <c r="I207" s="299"/>
      <c r="J207" s="299"/>
      <c r="K207" s="327"/>
    </row>
    <row r="208" s="1" customFormat="1" ht="15" customHeight="1">
      <c r="B208" s="304"/>
      <c r="C208" s="279" t="s">
        <v>374</v>
      </c>
      <c r="D208" s="279"/>
      <c r="E208" s="279"/>
      <c r="F208" s="302" t="s">
        <v>43</v>
      </c>
      <c r="G208" s="279"/>
      <c r="H208" s="279" t="s">
        <v>385</v>
      </c>
      <c r="I208" s="279"/>
      <c r="J208" s="279"/>
      <c r="K208" s="327"/>
    </row>
    <row r="209" s="1" customFormat="1" ht="15" customHeight="1">
      <c r="B209" s="304"/>
      <c r="C209" s="279"/>
      <c r="D209" s="279"/>
      <c r="E209" s="279"/>
      <c r="F209" s="302" t="s">
        <v>44</v>
      </c>
      <c r="G209" s="279"/>
      <c r="H209" s="279" t="s">
        <v>386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47</v>
      </c>
      <c r="G210" s="279"/>
      <c r="H210" s="279" t="s">
        <v>387</v>
      </c>
      <c r="I210" s="279"/>
      <c r="J210" s="279"/>
      <c r="K210" s="327"/>
    </row>
    <row r="211" s="1" customFormat="1" ht="15" customHeight="1">
      <c r="B211" s="304"/>
      <c r="C211" s="279"/>
      <c r="D211" s="279"/>
      <c r="E211" s="279"/>
      <c r="F211" s="302" t="s">
        <v>45</v>
      </c>
      <c r="G211" s="279"/>
      <c r="H211" s="279" t="s">
        <v>388</v>
      </c>
      <c r="I211" s="279"/>
      <c r="J211" s="279"/>
      <c r="K211" s="327"/>
    </row>
    <row r="212" s="1" customFormat="1" ht="15" customHeight="1">
      <c r="B212" s="304"/>
      <c r="C212" s="279"/>
      <c r="D212" s="279"/>
      <c r="E212" s="279"/>
      <c r="F212" s="302" t="s">
        <v>46</v>
      </c>
      <c r="G212" s="279"/>
      <c r="H212" s="279" t="s">
        <v>389</v>
      </c>
      <c r="I212" s="279"/>
      <c r="J212" s="279"/>
      <c r="K212" s="327"/>
    </row>
    <row r="213" s="1" customFormat="1" ht="15" customHeight="1">
      <c r="B213" s="304"/>
      <c r="C213" s="279"/>
      <c r="D213" s="279"/>
      <c r="E213" s="279"/>
      <c r="F213" s="302"/>
      <c r="G213" s="279"/>
      <c r="H213" s="279"/>
      <c r="I213" s="279"/>
      <c r="J213" s="279"/>
      <c r="K213" s="327"/>
    </row>
    <row r="214" s="1" customFormat="1" ht="15" customHeight="1">
      <c r="B214" s="304"/>
      <c r="C214" s="279" t="s">
        <v>328</v>
      </c>
      <c r="D214" s="279"/>
      <c r="E214" s="279"/>
      <c r="F214" s="302" t="s">
        <v>79</v>
      </c>
      <c r="G214" s="279"/>
      <c r="H214" s="279" t="s">
        <v>390</v>
      </c>
      <c r="I214" s="279"/>
      <c r="J214" s="279"/>
      <c r="K214" s="327"/>
    </row>
    <row r="215" s="1" customFormat="1" ht="15" customHeight="1">
      <c r="B215" s="304"/>
      <c r="C215" s="279"/>
      <c r="D215" s="279"/>
      <c r="E215" s="279"/>
      <c r="F215" s="302" t="s">
        <v>223</v>
      </c>
      <c r="G215" s="279"/>
      <c r="H215" s="279" t="s">
        <v>224</v>
      </c>
      <c r="I215" s="279"/>
      <c r="J215" s="279"/>
      <c r="K215" s="327"/>
    </row>
    <row r="216" s="1" customFormat="1" ht="15" customHeight="1">
      <c r="B216" s="304"/>
      <c r="C216" s="279"/>
      <c r="D216" s="279"/>
      <c r="E216" s="279"/>
      <c r="F216" s="302" t="s">
        <v>221</v>
      </c>
      <c r="G216" s="279"/>
      <c r="H216" s="279" t="s">
        <v>391</v>
      </c>
      <c r="I216" s="279"/>
      <c r="J216" s="279"/>
      <c r="K216" s="327"/>
    </row>
    <row r="217" s="1" customFormat="1" ht="15" customHeight="1">
      <c r="B217" s="352"/>
      <c r="C217" s="279"/>
      <c r="D217" s="279"/>
      <c r="E217" s="279"/>
      <c r="F217" s="302" t="s">
        <v>225</v>
      </c>
      <c r="G217" s="341"/>
      <c r="H217" s="331" t="s">
        <v>226</v>
      </c>
      <c r="I217" s="331"/>
      <c r="J217" s="331"/>
      <c r="K217" s="353"/>
    </row>
    <row r="218" s="1" customFormat="1" ht="15" customHeight="1">
      <c r="B218" s="352"/>
      <c r="C218" s="279"/>
      <c r="D218" s="279"/>
      <c r="E218" s="279"/>
      <c r="F218" s="302" t="s">
        <v>227</v>
      </c>
      <c r="G218" s="341"/>
      <c r="H218" s="331" t="s">
        <v>392</v>
      </c>
      <c r="I218" s="331"/>
      <c r="J218" s="331"/>
      <c r="K218" s="353"/>
    </row>
    <row r="219" s="1" customFormat="1" ht="15" customHeight="1">
      <c r="B219" s="352"/>
      <c r="C219" s="279"/>
      <c r="D219" s="279"/>
      <c r="E219" s="279"/>
      <c r="F219" s="302"/>
      <c r="G219" s="341"/>
      <c r="H219" s="331"/>
      <c r="I219" s="331"/>
      <c r="J219" s="331"/>
      <c r="K219" s="353"/>
    </row>
    <row r="220" s="1" customFormat="1" ht="15" customHeight="1">
      <c r="B220" s="352"/>
      <c r="C220" s="279" t="s">
        <v>352</v>
      </c>
      <c r="D220" s="279"/>
      <c r="E220" s="279"/>
      <c r="F220" s="302">
        <v>1</v>
      </c>
      <c r="G220" s="341"/>
      <c r="H220" s="331" t="s">
        <v>393</v>
      </c>
      <c r="I220" s="331"/>
      <c r="J220" s="331"/>
      <c r="K220" s="353"/>
    </row>
    <row r="221" s="1" customFormat="1" ht="15" customHeight="1">
      <c r="B221" s="352"/>
      <c r="C221" s="279"/>
      <c r="D221" s="279"/>
      <c r="E221" s="279"/>
      <c r="F221" s="302">
        <v>2</v>
      </c>
      <c r="G221" s="341"/>
      <c r="H221" s="331" t="s">
        <v>394</v>
      </c>
      <c r="I221" s="331"/>
      <c r="J221" s="331"/>
      <c r="K221" s="353"/>
    </row>
    <row r="222" s="1" customFormat="1" ht="15" customHeight="1">
      <c r="B222" s="352"/>
      <c r="C222" s="279"/>
      <c r="D222" s="279"/>
      <c r="E222" s="279"/>
      <c r="F222" s="302">
        <v>3</v>
      </c>
      <c r="G222" s="341"/>
      <c r="H222" s="331" t="s">
        <v>395</v>
      </c>
      <c r="I222" s="331"/>
      <c r="J222" s="331"/>
      <c r="K222" s="353"/>
    </row>
    <row r="223" s="1" customFormat="1" ht="15" customHeight="1">
      <c r="B223" s="352"/>
      <c r="C223" s="279"/>
      <c r="D223" s="279"/>
      <c r="E223" s="279"/>
      <c r="F223" s="302">
        <v>4</v>
      </c>
      <c r="G223" s="341"/>
      <c r="H223" s="331" t="s">
        <v>396</v>
      </c>
      <c r="I223" s="331"/>
      <c r="J223" s="331"/>
      <c r="K223" s="353"/>
    </row>
    <row r="224" s="1" customFormat="1" ht="12.75" customHeight="1">
      <c r="B224" s="354"/>
      <c r="C224" s="355"/>
      <c r="D224" s="355"/>
      <c r="E224" s="355"/>
      <c r="F224" s="355"/>
      <c r="G224" s="355"/>
      <c r="H224" s="355"/>
      <c r="I224" s="355"/>
      <c r="J224" s="355"/>
      <c r="K224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Šrédl Tomáš</dc:creator>
  <cp:lastModifiedBy>Šrédl Tomáš</cp:lastModifiedBy>
  <dcterms:created xsi:type="dcterms:W3CDTF">2024-01-15T06:57:38Z</dcterms:created>
  <dcterms:modified xsi:type="dcterms:W3CDTF">2024-01-15T06:57:40Z</dcterms:modified>
</cp:coreProperties>
</file>